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2610" windowWidth="15480" windowHeight="9060" activeTab="0"/>
  </bookViews>
  <sheets>
    <sheet name="ELT_2_1" sheetId="1" r:id="rId1"/>
    <sheet name="Sheet1" sheetId="2" r:id="rId2"/>
  </sheets>
  <definedNames/>
  <calcPr fullCalcOnLoad="1"/>
</workbook>
</file>

<file path=xl/sharedStrings.xml><?xml version="1.0" encoding="utf-8"?>
<sst xmlns="http://schemas.openxmlformats.org/spreadsheetml/2006/main" count="250" uniqueCount="182">
  <si>
    <t>Sdalnes zemēšanas materiāli</t>
  </si>
  <si>
    <t>Izolēts vads H07V-K 1x16mm²</t>
  </si>
  <si>
    <t>Kabeļu kurpe SAL 1.27</t>
  </si>
  <si>
    <t>Stieņa spice TE 20</t>
  </si>
  <si>
    <t>Kabeļu izstrādājumi</t>
  </si>
  <si>
    <t>Kabeļu gala apdares:</t>
  </si>
  <si>
    <t>Savienojuma uzmavas:</t>
  </si>
  <si>
    <t>Savienojuma uzmavas līdzstrāvas kabeļiem 
1x300 mm² ar plastmasas izolāciju</t>
  </si>
  <si>
    <t>Brīdinājuma lenta "Uzmanību kabelis !"</t>
  </si>
  <si>
    <t xml:space="preserve">Kabeļu marķieri </t>
  </si>
  <si>
    <t>Aizsargčaula</t>
  </si>
  <si>
    <t>Piketa mietiņi</t>
  </si>
  <si>
    <t>Pārējie materiāli</t>
  </si>
  <si>
    <t>Celtniecības smiltis</t>
  </si>
  <si>
    <t>Melnzeme ar piegādi uz objektu</t>
  </si>
  <si>
    <t>Zālāja sēklas</t>
  </si>
  <si>
    <t>Grants</t>
  </si>
  <si>
    <t>Asfalta segums</t>
  </si>
  <si>
    <t>Palīgmateriāli</t>
  </si>
  <si>
    <t>kabelis</t>
  </si>
  <si>
    <t>pievienoj.</t>
  </si>
  <si>
    <t xml:space="preserve">m </t>
  </si>
  <si>
    <t>m³</t>
  </si>
  <si>
    <t>m²</t>
  </si>
  <si>
    <t>Objekta sagatavošana nodošanai-pieņemšanai ekspluatācijā</t>
  </si>
  <si>
    <t>Tehniskās dokumentācijas izgatavošana</t>
  </si>
  <si>
    <t xml:space="preserve"> +600V līdzstrāvas sadalne:</t>
  </si>
  <si>
    <t>Sadalnes kompl. Ar pamatni un slēdzeni, IP44, KS-4A vai ekvivalents</t>
  </si>
  <si>
    <t>Sadalnes kompl. Ar pamatni un slēdzeni, IP44 KS-4A vai ekvivalents</t>
  </si>
  <si>
    <t xml:space="preserve">Drošinātājslēdzis, naži NH-2 </t>
  </si>
  <si>
    <t>Kabelis ar Cu dzīslām 1/0,6 kV, NYY-O 1x300mm²</t>
  </si>
  <si>
    <t>Kabelis ar Cu dzīslām 1/0,6 kV, NYY-O 1x150mm²</t>
  </si>
  <si>
    <t>1kV kabeļa gala apdare 1- dzīslu līdzstrāvas kabeļiem ar plastmasas izolāciju līdz 300mm², (EPKT-7C1XI-CEE01)</t>
  </si>
  <si>
    <t>1kV kabeļa gala apdare 1- dzīslu līdzstrāvas kabeļiem ar plastmasas izolāciju līdz 150mm², (EPKT-7D1XI-CEE01)</t>
  </si>
  <si>
    <t>Izolējošā lenta, S1052 vai ekvivalents</t>
  </si>
  <si>
    <t>Izolējošā caurulīte, MWTM vai ekvivalents</t>
  </si>
  <si>
    <t>Kabeļkurpe Cu kabelim 150-300 mm², SAL4.27, vai ekvivalents</t>
  </si>
  <si>
    <t>Barojošais spraudnis, TENT-R003 vai ekvivalents</t>
  </si>
  <si>
    <t xml:space="preserve">Caurdures kabeļu aizsargcaurule, PE ∅75 meh. izt. 1250 N vai ekvivalents </t>
  </si>
  <si>
    <t>Kabeļa aizsargcaurule, PE ∅75, 1250 N vai ekvivalents</t>
  </si>
  <si>
    <t>Kabeļa aizsargcaurule, PE ∅75, 450 N vai ekvivalents</t>
  </si>
  <si>
    <t>Kabeļa aizsargcaurule, PE ∅40, 450 N vai ekvivalents</t>
  </si>
  <si>
    <t xml:space="preserve">Cinkots zemējuma elektrods 
St/Zn ∅20mm, L=1,5m </t>
  </si>
  <si>
    <t xml:space="preserve">Cinkots zemējuma 
apaļdzelzs  St/Zn ∅10mm </t>
  </si>
  <si>
    <t>1.1.2</t>
  </si>
  <si>
    <t>1.1.3</t>
  </si>
  <si>
    <t>1.1.4</t>
  </si>
  <si>
    <t>2.1.1</t>
  </si>
  <si>
    <t>2.1.2</t>
  </si>
  <si>
    <t>2.1.3</t>
  </si>
  <si>
    <t>3.1.1</t>
  </si>
  <si>
    <t>3.1.2</t>
  </si>
  <si>
    <t>3.1.3</t>
  </si>
  <si>
    <t>3.1.4</t>
  </si>
  <si>
    <t>3.1.5</t>
  </si>
  <si>
    <t>3.1.6</t>
  </si>
  <si>
    <t>1.1.1</t>
  </si>
  <si>
    <t>2.1.4</t>
  </si>
  <si>
    <t>2.1.5</t>
  </si>
  <si>
    <t>2.1.6</t>
  </si>
  <si>
    <t>2.1.7</t>
  </si>
  <si>
    <t>2.1.8</t>
  </si>
  <si>
    <t>2.1.9</t>
  </si>
  <si>
    <t>2.1.10</t>
  </si>
  <si>
    <t>2.1.11</t>
  </si>
  <si>
    <t>2.1.12</t>
  </si>
  <si>
    <t>2.1.13</t>
  </si>
  <si>
    <t>2.1.14</t>
  </si>
  <si>
    <t>2.1.15</t>
  </si>
  <si>
    <t>2.1.16</t>
  </si>
  <si>
    <t>2.1.17</t>
  </si>
  <si>
    <t>3.1.7</t>
  </si>
  <si>
    <t>3.1.8</t>
  </si>
  <si>
    <t>4.1.1</t>
  </si>
  <si>
    <t>4.1.2</t>
  </si>
  <si>
    <t>4.1.3</t>
  </si>
  <si>
    <t>4.1.4</t>
  </si>
  <si>
    <t>4.1.5</t>
  </si>
  <si>
    <t>4.1.6</t>
  </si>
  <si>
    <t>1.2.1</t>
  </si>
  <si>
    <t>1.2.2</t>
  </si>
  <si>
    <t>1.2.3</t>
  </si>
  <si>
    <t>2.2.1</t>
  </si>
  <si>
    <t>2.2.2</t>
  </si>
  <si>
    <t>2.2.3</t>
  </si>
  <si>
    <t>3.2.1</t>
  </si>
  <si>
    <t>3.2.2</t>
  </si>
  <si>
    <t>3.2.3</t>
  </si>
  <si>
    <t>3.2.4</t>
  </si>
  <si>
    <t>3.2.5</t>
  </si>
  <si>
    <t>3.2.6</t>
  </si>
  <si>
    <t>4.2.1</t>
  </si>
  <si>
    <t>4.2.2</t>
  </si>
  <si>
    <t>4.2.3</t>
  </si>
  <si>
    <t>4.2.4</t>
  </si>
  <si>
    <t>4.2.5</t>
  </si>
  <si>
    <t>4.2.6</t>
  </si>
  <si>
    <r>
      <t xml:space="preserve">Pasūtījums </t>
    </r>
    <r>
      <rPr>
        <u val="single"/>
        <sz val="11"/>
        <rFont val="Arial"/>
        <family val="2"/>
      </rPr>
      <t>Nr. 15BRD</t>
    </r>
  </si>
  <si>
    <t xml:space="preserve">Tiešās izmaksas kopā: </t>
  </si>
  <si>
    <t xml:space="preserve"> </t>
  </si>
  <si>
    <t>kg</t>
  </si>
  <si>
    <t>Piezīme</t>
  </si>
  <si>
    <t>objekts</t>
  </si>
  <si>
    <t>kpl.</t>
  </si>
  <si>
    <t>m2</t>
  </si>
  <si>
    <t>euro</t>
  </si>
  <si>
    <t>darba samaksas likme (euro/h)</t>
  </si>
  <si>
    <t>darba alga (euro)</t>
  </si>
  <si>
    <t>materiāli           (euro)</t>
  </si>
  <si>
    <t>mehānismi (euro)</t>
  </si>
  <si>
    <t>Kopā                    (euro)</t>
  </si>
  <si>
    <t>materiāli         (euro)</t>
  </si>
  <si>
    <t>Summa (euro)</t>
  </si>
  <si>
    <t xml:space="preserve">Būvuzņēmējam  jāievērtē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</si>
  <si>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laika norma (c/h).</t>
  </si>
  <si>
    <t>darbietilpība (c/h)</t>
  </si>
  <si>
    <t>m</t>
  </si>
  <si>
    <t>Kopā:</t>
  </si>
  <si>
    <t>Materiālu, grunts apmaiņas un būvgružu transporta izmaksas</t>
  </si>
  <si>
    <t>%</t>
  </si>
  <si>
    <t>(Darba veids vai konstruktīvā elementa nosaukums)</t>
  </si>
  <si>
    <t xml:space="preserve">Tāmes izmaksas </t>
  </si>
  <si>
    <t>Nr. p.k.</t>
  </si>
  <si>
    <t>Kods</t>
  </si>
  <si>
    <t>Darba nosaukums</t>
  </si>
  <si>
    <t>Mērvienība</t>
  </si>
  <si>
    <t>Daudzums</t>
  </si>
  <si>
    <t>Vienības izmaksas</t>
  </si>
  <si>
    <t>Kopā uz visu apjomu</t>
  </si>
  <si>
    <t>gb.</t>
  </si>
  <si>
    <t xml:space="preserve">Sertifkāta Nr. </t>
  </si>
  <si>
    <t xml:space="preserve">      Sertifkāta Nr. 20-6263</t>
  </si>
  <si>
    <t xml:space="preserve">   Pārbaudīja : __________________/</t>
  </si>
  <si>
    <t xml:space="preserve">      Sastādīja : ___________________ /G.Zeļenska</t>
  </si>
  <si>
    <t>Darba materiālu komplekts</t>
  </si>
  <si>
    <t>Caurules (kab. aizsardzības aprīkojums)</t>
  </si>
  <si>
    <t>Tāme sastādīta: 2016.gada  24. februārī</t>
  </si>
  <si>
    <t>Materiāli:</t>
  </si>
  <si>
    <t>Sadalnes</t>
  </si>
  <si>
    <t>Bedres rakšana un aizbēršana sadalnes pamatam</t>
  </si>
  <si>
    <t>Kabeļu komutācijas sadalnes montāža (piem. KS tipa)</t>
  </si>
  <si>
    <t>Drošinātāju uzstādīšana sadalnē</t>
  </si>
  <si>
    <t>Vertikālā zemētāja dziļumā  līdz 5 m montāža</t>
  </si>
  <si>
    <t>Kabeļu trase</t>
  </si>
  <si>
    <t>Tranšeja - bedre ZS uzmavām</t>
  </si>
  <si>
    <t>Tranšejas rakšana un aizbēršana viena līdz divu kabeļu (caurules) gūldīšanai 0.7m dziļumā</t>
  </si>
  <si>
    <t>Tranšejas rakšana un aizbēršana viena līdz divu kabeļu (caurules) gūldīšanai 1m dziļumā</t>
  </si>
  <si>
    <t>Tranšejas rakšana un aizbēršana viena līdz divu kabeļu (caurules) gūldīšanai 0.7m dziļumā ar rokām</t>
  </si>
  <si>
    <t>Tranšejas rakšana un aizbēršana līdz četrām caurulēm šķersojot sliežu ceļu</t>
  </si>
  <si>
    <t>Kabeļu aizsargcaurules d=līdz 110 mm ieguldīšana gatavā tranšejā</t>
  </si>
  <si>
    <t>PEHD caurules d=70 līdz 110 mm horizontāla urbšana-caurvilkšana</t>
  </si>
  <si>
    <t>Kabeļa trases uzrādītāja stabiņa uzstādīšana</t>
  </si>
  <si>
    <t>ZS kabeļa no 50 līdz 150 mm2 ievēršana caurulē</t>
  </si>
  <si>
    <t>ZS kabeļa 185 mm2 un lielāka ievēršana caurulē</t>
  </si>
  <si>
    <t>ZS kabeļa 185 mm2 un lielāka montāža uz plauktiem, kabeļu tuneļos, kanālos</t>
  </si>
  <si>
    <t>ZS kabeļa no 50 līdz 150 mm2 montāža ar skavām pa sienām, griestiem, uz troses</t>
  </si>
  <si>
    <t>ZS kabeļa (visu šķērsgriezumu) montāža pa betona/metāla balstu</t>
  </si>
  <si>
    <t>ZS plastmasas izolācijas kabeļa no 50 līdz 150 mm2  gala apdare</t>
  </si>
  <si>
    <t>ZS plastmasas izolācijas kabeļa 185 mm2  un lielāka gala apdare</t>
  </si>
  <si>
    <t>ZS kabeļlīnijas pievienošana (atvienošana)</t>
  </si>
  <si>
    <t xml:space="preserve">ZS plastmasas izolācijas kabeļa 185 mm2  un lielāka savienošanas uzmavas montāža </t>
  </si>
  <si>
    <t>Pārējie montāžas darbi</t>
  </si>
  <si>
    <t>Kabeļu līnijas mehāniskā aizsardzība celtniecības laikā</t>
  </si>
  <si>
    <t>Grants seguma brauktuves ieklāšana</t>
  </si>
  <si>
    <t>Brauktuves šķembu segums (Sagatavošana asfaltēšanai)</t>
  </si>
  <si>
    <t>Iekškvartālu ceļu un gājēju zonas asfalta atjaunošana</t>
  </si>
  <si>
    <t>Ielu (brauktuvju) asfaltbetona seguma demontāža</t>
  </si>
  <si>
    <t>Teritorijas labiekārtošana</t>
  </si>
  <si>
    <t>Tranšeja - bedre kabeļa vai citu apakšzemes komunikāciju apsekošanai (šurfēšana)</t>
  </si>
  <si>
    <t>ZS kabeļa pārbaude ar paaugstinātu spriegumu</t>
  </si>
  <si>
    <t>Organizatoriskie pasākumi</t>
  </si>
  <si>
    <t>EPL vai sarkanās līnijas nospraušana</t>
  </si>
  <si>
    <t>EPL digitālā uzmērīšana</t>
  </si>
  <si>
    <t>Darbu organizācijas projekts</t>
  </si>
  <si>
    <t xml:space="preserve">  Tāme sastādīta 2016. gada tirgus cenās pamatojoties uz ELT daļas rasējumiem                            </t>
  </si>
  <si>
    <t>Zemēšanas kopne, R≤30Ω</t>
  </si>
  <si>
    <t xml:space="preserve"> -600V līdzstrāvas sadalne</t>
  </si>
  <si>
    <r>
      <t>Būves nosaukums:</t>
    </r>
    <r>
      <rPr>
        <u val="single"/>
        <sz val="11"/>
        <rFont val="Arial"/>
        <family val="2"/>
      </rPr>
      <t xml:space="preserve"> Daugavpils pilsētas tramvaju līnijas pārbūves darbi posmos Vienības iela – Stacijas iela, Parādes iela -  Cietoksnis un 18.novembra un Ventspils ielu krustojumā. Kabeļlīnijas izbūve no Depo Jātnieku ielā 90 līdz Stropu ciematam
</t>
    </r>
  </si>
  <si>
    <r>
      <t xml:space="preserve">Objekta nosaukums: </t>
    </r>
    <r>
      <rPr>
        <u val="single"/>
        <sz val="11"/>
        <rFont val="Arial"/>
        <family val="2"/>
      </rPr>
      <t xml:space="preserve"> Daugavpils pilsētas tramvaju līnijas pārbūves darbi posmos Vienības iela – Stacijas iela, Parādes iela -  Cietoksnis un 18.novembra un Ventspils ielu krustojumā. Kabeļlīnijas izbūve no Depo Jātnieku ielā 90 līdz Stropu ciematam
</t>
    </r>
  </si>
  <si>
    <t>Elektroapgāde. (Vienības iela – Stacijas iela, Parādes iela -  Cietoksnis un 18.novembra un Ventspils ielu krustojumā. 
Kabeļlīnijas izbūve no Depo Jātnieku ielā 90 līdz Stropu ciematam)</t>
  </si>
  <si>
    <r>
      <t xml:space="preserve">Objekta adrese: </t>
    </r>
    <r>
      <rPr>
        <u val="single"/>
        <sz val="11"/>
        <rFont val="Arial"/>
        <family val="2"/>
      </rPr>
      <t>Kabeļlīnijas izbūve no Depo Jātnieku ielā 90 līdz Stropu ciematam.</t>
    </r>
  </si>
  <si>
    <t>Būvdarbu apjomu saraksts</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</si>
</sst>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quot;р.&quot;_-;\-* #,##0.00&quot;р.&quot;_-;_-* &quot;-&quot;??&quot;р.&quot;_-;_-@_-"/>
    <numFmt numFmtId="181" formatCode="_-* #,##0.00_р_._-;\-* #,##0.00_р_._-;_-* &quot;-&quot;??_р_.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0_-;\-* #,##0.00_-;_-* \-??_-;_-@_-"/>
    <numFmt numFmtId="187" formatCode="_(* #,##0.00_);_(* \(#,##0.00\);_(* \-??_);_(@_)"/>
    <numFmt numFmtId="188" formatCode="_-&quot;Ls &quot;* #,##0.00_-;&quot;-Ls &quot;* #,##0.00_-;_-&quot;Ls &quot;* \-??_-;_-@_-"/>
    <numFmt numFmtId="189" formatCode="&quot; &quot;#,##0.00&quot; &quot;;&quot;-&quot;#,##0.00&quot; &quot;;&quot; -&quot;#&quot; &quot;;&quot; &quot;@&quot; &quot;"/>
    <numFmt numFmtId="190" formatCode="&quot; &quot;#,##0.00&quot;    &quot;;&quot;-&quot;#,##0.00&quot;    &quot;;&quot; -&quot;#&quot;    &quot;;&quot; &quot;@&quot; &quot;"/>
    <numFmt numFmtId="191" formatCode="#,##0.00\ ;\-#,##0.00\ ;&quot; -&quot;#\ ;@\ "/>
    <numFmt numFmtId="192" formatCode="&quot; Ls &quot;#,##0.00&quot; &quot;;&quot;-Ls &quot;#,##0.00&quot; &quot;;&quot; Ls -&quot;#&quot; &quot;;&quot; &quot;@&quot; &quot;"/>
    <numFmt numFmtId="193" formatCode="&quot; &quot;#,##0.00&quot;р. &quot;;&quot;-&quot;#,##0.00&quot;р. &quot;;&quot; -&quot;#&quot;р. &quot;;&quot; &quot;@&quot; &quot;"/>
    <numFmt numFmtId="194" formatCode="[$-426]General"/>
    <numFmt numFmtId="195" formatCode="#,##0.00[$Ls-426];[Red]&quot;-&quot;#,##0.00[$Ls-426]"/>
    <numFmt numFmtId="196" formatCode="#,##0.00&quot; &quot;[$€-407];[Red]&quot;-&quot;#,##0.00&quot; &quot;[$€-407]"/>
    <numFmt numFmtId="197" formatCode="_-* #,##0&quot;$&quot;_-;\-* #,##0&quot;$&quot;_-;_-* &quot;-&quot;&quot;$&quot;_-;_-@_-"/>
    <numFmt numFmtId="198" formatCode="_-* #,##0.00&quot;$&quot;_-;\-* #,##0.00&quot;$&quot;_-;_-* &quot;-&quot;??&quot;$&quot;_-;_-@_-"/>
    <numFmt numFmtId="199" formatCode="m\o\n\th\ d\,\ yyyy"/>
    <numFmt numFmtId="200" formatCode="#.00"/>
    <numFmt numFmtId="201" formatCode="#."/>
    <numFmt numFmtId="202" formatCode="&quot;See Note &quot;\ #"/>
  </numFmts>
  <fonts count="73">
    <font>
      <sz val="11"/>
      <color indexed="8"/>
      <name val="Calibri"/>
      <family val="2"/>
    </font>
    <font>
      <sz val="8"/>
      <name val="Calibri"/>
      <family val="2"/>
    </font>
    <font>
      <sz val="12"/>
      <name val="Arial"/>
      <family val="2"/>
    </font>
    <font>
      <sz val="10"/>
      <name val="Arial Cyr"/>
      <family val="2"/>
    </font>
    <font>
      <sz val="10"/>
      <name val="Arial"/>
      <family val="2"/>
    </font>
    <font>
      <sz val="8"/>
      <name val="Arial"/>
      <family val="2"/>
    </font>
    <font>
      <sz val="11"/>
      <name val="Arial"/>
      <family val="2"/>
    </font>
    <font>
      <u val="single"/>
      <sz val="11"/>
      <name val="Arial"/>
      <family val="2"/>
    </font>
    <font>
      <sz val="12"/>
      <name val="Times New Roman"/>
      <family val="1"/>
    </font>
    <font>
      <sz val="10"/>
      <name val="Times New Roman"/>
      <family val="1"/>
    </font>
    <font>
      <sz val="10"/>
      <name val="Helv"/>
      <family val="0"/>
    </font>
    <font>
      <b/>
      <sz val="10"/>
      <name val="Arial"/>
      <family val="2"/>
    </font>
    <font>
      <b/>
      <sz val="14"/>
      <name val="Arial"/>
      <family val="2"/>
    </font>
    <font>
      <b/>
      <i/>
      <u val="single"/>
      <sz val="12"/>
      <name val="Arial"/>
      <family val="2"/>
    </font>
    <font>
      <sz val="10"/>
      <name val="Tahoma"/>
      <family val="2"/>
    </font>
    <font>
      <sz val="12"/>
      <name val="Courier New"/>
      <family val="3"/>
    </font>
    <font>
      <b/>
      <sz val="18"/>
      <color indexed="56"/>
      <name val="Cambria"/>
      <family val="2"/>
    </font>
    <font>
      <u val="single"/>
      <sz val="11"/>
      <color indexed="36"/>
      <name val="Calibri"/>
      <family val="2"/>
    </font>
    <font>
      <u val="single"/>
      <sz val="11"/>
      <color indexed="12"/>
      <name val="Calibri"/>
      <family val="2"/>
    </font>
    <font>
      <b/>
      <sz val="9"/>
      <name val="Arial"/>
      <family val="2"/>
    </font>
    <font>
      <sz val="9"/>
      <name val="Times New Roman"/>
      <family val="1"/>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u val="single"/>
      <sz val="10"/>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b/>
      <i/>
      <sz val="10"/>
      <name val="Arial"/>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s>
  <fills count="65">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indexed="2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lightGray"/>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FFCC"/>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4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lignment/>
      <protection/>
    </xf>
    <xf numFmtId="0" fontId="21" fillId="3" borderId="0">
      <alignment/>
      <protection/>
    </xf>
    <xf numFmtId="0" fontId="21" fillId="4" borderId="0" applyNumberFormat="0" applyBorder="0" applyAlignment="0" applyProtection="0"/>
    <xf numFmtId="0" fontId="21" fillId="4" borderId="0" applyNumberFormat="0" applyBorder="0" applyAlignment="0" applyProtection="0"/>
    <xf numFmtId="0" fontId="21" fillId="5" borderId="0">
      <alignment/>
      <protection/>
    </xf>
    <xf numFmtId="0" fontId="21" fillId="5" borderId="0">
      <alignment/>
      <protection/>
    </xf>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8" borderId="0">
      <alignment/>
      <protection/>
    </xf>
    <xf numFmtId="0" fontId="0" fillId="18" borderId="0">
      <alignment/>
      <protection/>
    </xf>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lignment/>
      <protection/>
    </xf>
    <xf numFmtId="0" fontId="0" fillId="19" borderId="0">
      <alignmen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0" borderId="0">
      <alignment/>
      <protection/>
    </xf>
    <xf numFmtId="0" fontId="0" fillId="20" borderId="0">
      <alignment/>
      <protection/>
    </xf>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21" borderId="0">
      <alignment/>
      <protection/>
    </xf>
    <xf numFmtId="0" fontId="0" fillId="21" borderId="0">
      <alignment/>
      <protection/>
    </xf>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22" borderId="0">
      <alignment/>
      <protection/>
    </xf>
    <xf numFmtId="0" fontId="0" fillId="22" borderId="0">
      <alignment/>
      <protection/>
    </xf>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23" borderId="0">
      <alignment/>
      <protection/>
    </xf>
    <xf numFmtId="0" fontId="0" fillId="23" borderId="0">
      <alignment/>
      <protection/>
    </xf>
    <xf numFmtId="0" fontId="21" fillId="24" borderId="0" applyNumberFormat="0" applyBorder="0" applyAlignment="0" applyProtection="0"/>
    <xf numFmtId="0" fontId="21" fillId="24" borderId="0" applyNumberFormat="0" applyBorder="0" applyAlignment="0" applyProtection="0"/>
    <xf numFmtId="0" fontId="21" fillId="25" borderId="0">
      <alignment/>
      <protection/>
    </xf>
    <xf numFmtId="0" fontId="21" fillId="25" borderId="0">
      <alignment/>
      <protection/>
    </xf>
    <xf numFmtId="0" fontId="21" fillId="26" borderId="0" applyNumberFormat="0" applyBorder="0" applyAlignment="0" applyProtection="0"/>
    <xf numFmtId="0" fontId="21" fillId="26" borderId="0" applyNumberFormat="0" applyBorder="0" applyAlignment="0" applyProtection="0"/>
    <xf numFmtId="0" fontId="21" fillId="27" borderId="0">
      <alignment/>
      <protection/>
    </xf>
    <xf numFmtId="0" fontId="21" fillId="27" borderId="0">
      <alignment/>
      <protection/>
    </xf>
    <xf numFmtId="0" fontId="61" fillId="14"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9"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3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2"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33" borderId="0" applyNumberFormat="0" applyBorder="0" applyAlignment="0" applyProtection="0"/>
    <xf numFmtId="0" fontId="0" fillId="31"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34" borderId="0">
      <alignment/>
      <protection/>
    </xf>
    <xf numFmtId="0" fontId="0" fillId="34"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35" borderId="0">
      <alignment/>
      <protection/>
    </xf>
    <xf numFmtId="0" fontId="0" fillId="35" borderId="0">
      <alignment/>
      <protection/>
    </xf>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6" borderId="0">
      <alignment/>
      <protection/>
    </xf>
    <xf numFmtId="0" fontId="0" fillId="36" borderId="0">
      <alignment/>
      <protection/>
    </xf>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21" borderId="0">
      <alignment/>
      <protection/>
    </xf>
    <xf numFmtId="0" fontId="0" fillId="21"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34" borderId="0">
      <alignment/>
      <protection/>
    </xf>
    <xf numFmtId="0" fontId="0" fillId="34"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7" borderId="0">
      <alignment/>
      <protection/>
    </xf>
    <xf numFmtId="0" fontId="0" fillId="37" borderId="0">
      <alignment/>
      <protection/>
    </xf>
    <xf numFmtId="0" fontId="21" fillId="38" borderId="0" applyNumberFormat="0" applyBorder="0" applyAlignment="0" applyProtection="0"/>
    <xf numFmtId="0" fontId="21" fillId="38" borderId="0" applyNumberFormat="0" applyBorder="0" applyAlignment="0" applyProtection="0"/>
    <xf numFmtId="0" fontId="21" fillId="39" borderId="0">
      <alignment/>
      <protection/>
    </xf>
    <xf numFmtId="0" fontId="21" fillId="39" borderId="0">
      <alignment/>
      <protection/>
    </xf>
    <xf numFmtId="0" fontId="21" fillId="40" borderId="0" applyNumberFormat="0" applyBorder="0" applyAlignment="0" applyProtection="0"/>
    <xf numFmtId="0" fontId="21" fillId="40" borderId="0" applyNumberFormat="0" applyBorder="0" applyAlignment="0" applyProtection="0"/>
    <xf numFmtId="0" fontId="21" fillId="41" borderId="0">
      <alignment/>
      <protection/>
    </xf>
    <xf numFmtId="0" fontId="21" fillId="41" borderId="0">
      <alignment/>
      <protection/>
    </xf>
    <xf numFmtId="0" fontId="62" fillId="42" borderId="0" applyNumberFormat="0" applyBorder="0" applyAlignment="0" applyProtection="0"/>
    <xf numFmtId="0" fontId="62" fillId="43" borderId="0" applyNumberFormat="0" applyBorder="0" applyAlignment="0" applyProtection="0"/>
    <xf numFmtId="0" fontId="62" fillId="29" borderId="0" applyNumberFormat="0" applyBorder="0" applyAlignment="0" applyProtection="0"/>
    <xf numFmtId="0" fontId="62" fillId="26"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21" fillId="42" borderId="0" applyNumberFormat="0" applyBorder="0" applyAlignment="0" applyProtection="0"/>
    <xf numFmtId="0" fontId="21" fillId="15"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38" borderId="0" applyNumberFormat="0" applyBorder="0" applyAlignment="0" applyProtection="0"/>
    <xf numFmtId="0" fontId="21" fillId="45" borderId="0" applyNumberFormat="0" applyBorder="0" applyAlignment="0" applyProtection="0"/>
    <xf numFmtId="0" fontId="21" fillId="14" borderId="0" applyNumberFormat="0" applyBorder="0" applyAlignment="0" applyProtection="0"/>
    <xf numFmtId="0" fontId="21" fillId="4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40" borderId="0" applyNumberFormat="0" applyBorder="0" applyAlignment="0" applyProtection="0"/>
    <xf numFmtId="0" fontId="21" fillId="32"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33" borderId="0" applyNumberFormat="0" applyBorder="0" applyAlignment="0" applyProtection="0"/>
    <xf numFmtId="0" fontId="21" fillId="26" borderId="0" applyNumberFormat="0" applyBorder="0" applyAlignment="0" applyProtection="0"/>
    <xf numFmtId="0" fontId="21" fillId="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12" borderId="0" applyNumberFormat="0" applyBorder="0" applyAlignment="0" applyProtection="0"/>
    <xf numFmtId="0" fontId="21" fillId="24" borderId="0" applyNumberFormat="0" applyBorder="0" applyAlignment="0" applyProtection="0"/>
    <xf numFmtId="0" fontId="21" fillId="45" borderId="0" applyNumberFormat="0" applyBorder="0" applyAlignment="0" applyProtection="0"/>
    <xf numFmtId="0" fontId="21" fillId="15"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6" borderId="0">
      <alignment/>
      <protection/>
    </xf>
    <xf numFmtId="0" fontId="21" fillId="46" borderId="0">
      <alignment/>
      <protection/>
    </xf>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5" borderId="0">
      <alignment/>
      <protection/>
    </xf>
    <xf numFmtId="0" fontId="21" fillId="35" borderId="0">
      <alignment/>
      <protection/>
    </xf>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36" borderId="0">
      <alignment/>
      <protection/>
    </xf>
    <xf numFmtId="0" fontId="21" fillId="36" borderId="0">
      <alignment/>
      <protection/>
    </xf>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7" borderId="0">
      <alignment/>
      <protection/>
    </xf>
    <xf numFmtId="0" fontId="21" fillId="27" borderId="0">
      <alignment/>
      <protection/>
    </xf>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lignment/>
      <protection/>
    </xf>
    <xf numFmtId="0" fontId="21" fillId="39" borderId="0">
      <alignment/>
      <protection/>
    </xf>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7" borderId="0">
      <alignment/>
      <protection/>
    </xf>
    <xf numFmtId="0" fontId="21" fillId="47" borderId="0">
      <alignment/>
      <protection/>
    </xf>
    <xf numFmtId="197" fontId="3" fillId="0" borderId="0" applyFont="0" applyFill="0" applyBorder="0" applyAlignment="0" applyProtection="0"/>
    <xf numFmtId="198" fontId="3" fillId="0" borderId="0" applyFont="0" applyFill="0" applyBorder="0" applyAlignment="0" applyProtection="0"/>
    <xf numFmtId="0" fontId="62" fillId="2"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26" borderId="0" applyNumberFormat="0" applyBorder="0" applyAlignment="0" applyProtection="0"/>
    <xf numFmtId="0" fontId="62" fillId="50" borderId="0" applyNumberFormat="0" applyBorder="0" applyAlignment="0" applyProtection="0"/>
    <xf numFmtId="0" fontId="62" fillId="40" borderId="0" applyNumberFormat="0" applyBorder="0" applyAlignment="0" applyProtection="0"/>
    <xf numFmtId="0" fontId="22" fillId="32" borderId="1" applyNumberFormat="0" applyAlignment="0" applyProtection="0"/>
    <xf numFmtId="0" fontId="22" fillId="32" borderId="1" applyNumberFormat="0" applyAlignment="0" applyProtection="0"/>
    <xf numFmtId="0" fontId="22" fillId="51" borderId="1">
      <alignment/>
      <protection/>
    </xf>
    <xf numFmtId="0" fontId="22" fillId="51" borderId="1">
      <alignment/>
      <protection/>
    </xf>
    <xf numFmtId="0" fontId="63" fillId="5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protection/>
    </xf>
    <xf numFmtId="0" fontId="23" fillId="0" borderId="0">
      <alignment/>
      <protection/>
    </xf>
    <xf numFmtId="0" fontId="64" fillId="32" borderId="2" applyNumberFormat="0" applyAlignment="0" applyProtection="0"/>
    <xf numFmtId="0" fontId="65" fillId="53" borderId="3"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6" fontId="4" fillId="0" borderId="0" applyFill="0" applyBorder="0" applyAlignment="0" applyProtection="0"/>
    <xf numFmtId="187" fontId="15" fillId="0" borderId="0" applyFill="0" applyBorder="0" applyAlignment="0" applyProtection="0"/>
    <xf numFmtId="189" fontId="31" fillId="0" borderId="0">
      <alignment/>
      <protection/>
    </xf>
    <xf numFmtId="171" fontId="4" fillId="0" borderId="0" applyFont="0" applyFill="0" applyBorder="0" applyAlignment="0" applyProtection="0"/>
    <xf numFmtId="189" fontId="31" fillId="0" borderId="0">
      <alignment/>
      <protection/>
    </xf>
    <xf numFmtId="171" fontId="4" fillId="0" borderId="0" applyFont="0" applyFill="0" applyBorder="0" applyAlignment="0" applyProtection="0"/>
    <xf numFmtId="185" fontId="0" fillId="0" borderId="0" applyFont="0" applyFill="0" applyBorder="0" applyAlignment="0" applyProtection="0"/>
    <xf numFmtId="185" fontId="4" fillId="0" borderId="0" applyFont="0" applyFill="0" applyBorder="0" applyAlignment="0" applyProtection="0"/>
    <xf numFmtId="191" fontId="0" fillId="0" borderId="0" applyFill="0" applyBorder="0" applyAlignment="0" applyProtection="0"/>
    <xf numFmtId="190" fontId="31" fillId="0" borderId="0">
      <alignment/>
      <protection/>
    </xf>
    <xf numFmtId="181" fontId="4" fillId="0" borderId="0" applyFont="0" applyFill="0" applyBorder="0" applyAlignment="0" applyProtection="0"/>
    <xf numFmtId="181" fontId="4"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8" fontId="4" fillId="0" borderId="0" applyFill="0" applyBorder="0" applyAlignment="0" applyProtection="0"/>
    <xf numFmtId="192" fontId="44" fillId="0" borderId="0">
      <alignment/>
      <protection/>
    </xf>
    <xf numFmtId="193" fontId="31" fillId="0" borderId="0">
      <alignment/>
      <protection/>
    </xf>
    <xf numFmtId="193" fontId="31" fillId="0" borderId="0">
      <alignment/>
      <protection/>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99" fontId="50" fillId="0" borderId="0">
      <alignment/>
      <protection locked="0"/>
    </xf>
    <xf numFmtId="183" fontId="4" fillId="0" borderId="0" applyFont="0" applyFill="0" applyBorder="0" applyAlignment="0" applyProtection="0"/>
    <xf numFmtId="4" fontId="10" fillId="0" borderId="0" applyFont="0" applyFill="0" applyBorder="0" applyAlignment="0" applyProtection="0"/>
    <xf numFmtId="0" fontId="51" fillId="0" borderId="0" applyNumberFormat="0">
      <alignment/>
      <protection/>
    </xf>
    <xf numFmtId="0" fontId="4" fillId="0" borderId="0">
      <alignment/>
      <protection/>
    </xf>
    <xf numFmtId="194" fontId="44" fillId="0" borderId="0">
      <alignment/>
      <protection/>
    </xf>
    <xf numFmtId="194" fontId="31" fillId="0" borderId="0">
      <alignment/>
      <protection/>
    </xf>
    <xf numFmtId="0" fontId="0" fillId="0" borderId="0">
      <alignment/>
      <protection/>
    </xf>
    <xf numFmtId="0" fontId="0" fillId="0" borderId="0">
      <alignment/>
      <protection/>
    </xf>
    <xf numFmtId="0" fontId="66" fillId="0" borderId="0" applyNumberFormat="0" applyFill="0" applyBorder="0" applyAlignment="0" applyProtection="0"/>
    <xf numFmtId="200" fontId="50" fillId="0" borderId="0">
      <alignment/>
      <protection locked="0"/>
    </xf>
    <xf numFmtId="0" fontId="17" fillId="0" borderId="0" applyNumberFormat="0" applyFill="0" applyBorder="0" applyAlignment="0" applyProtection="0"/>
    <xf numFmtId="0" fontId="67" fillId="54" borderId="0" applyNumberFormat="0" applyBorder="0" applyAlignment="0" applyProtection="0"/>
    <xf numFmtId="0" fontId="46" fillId="0" borderId="0">
      <alignment horizontal="center"/>
      <protection/>
    </xf>
    <xf numFmtId="0" fontId="37" fillId="0" borderId="4" applyNumberFormat="0" applyFill="0" applyAlignment="0" applyProtection="0"/>
    <xf numFmtId="194" fontId="46" fillId="0" borderId="0">
      <alignment horizontal="center"/>
      <protection/>
    </xf>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6" fillId="0" borderId="0">
      <alignment horizontal="center" textRotation="90"/>
      <protection/>
    </xf>
    <xf numFmtId="194" fontId="46" fillId="0" borderId="0">
      <alignment horizontal="center" textRotation="90"/>
      <protection/>
    </xf>
    <xf numFmtId="201" fontId="52" fillId="0" borderId="0">
      <alignment/>
      <protection locked="0"/>
    </xf>
    <xf numFmtId="201" fontId="52" fillId="0" borderId="0">
      <alignment/>
      <protection locked="0"/>
    </xf>
    <xf numFmtId="0" fontId="53" fillId="55" borderId="0">
      <alignment/>
      <protection/>
    </xf>
    <xf numFmtId="0" fontId="54" fillId="1" borderId="0">
      <alignment/>
      <protection/>
    </xf>
    <xf numFmtId="0" fontId="55" fillId="0" borderId="0">
      <alignment/>
      <protection/>
    </xf>
    <xf numFmtId="0" fontId="1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protection/>
    </xf>
    <xf numFmtId="0" fontId="24" fillId="0" borderId="0">
      <alignment/>
      <protection/>
    </xf>
    <xf numFmtId="0" fontId="25" fillId="13" borderId="1" applyNumberFormat="0" applyAlignment="0" applyProtection="0"/>
    <xf numFmtId="0" fontId="25" fillId="13" borderId="1" applyNumberFormat="0" applyAlignment="0" applyProtection="0"/>
    <xf numFmtId="0" fontId="25" fillId="23" borderId="1">
      <alignment/>
      <protection/>
    </xf>
    <xf numFmtId="0" fontId="25" fillId="23" borderId="1">
      <alignment/>
      <protection/>
    </xf>
    <xf numFmtId="0" fontId="68" fillId="56" borderId="2" applyNumberFormat="0" applyAlignment="0" applyProtection="0"/>
    <xf numFmtId="0" fontId="21" fillId="2" borderId="0" applyNumberFormat="0" applyBorder="0" applyAlignment="0" applyProtection="0"/>
    <xf numFmtId="0" fontId="21" fillId="4"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38" borderId="0" applyNumberFormat="0" applyBorder="0" applyAlignment="0" applyProtection="0"/>
    <xf numFmtId="0" fontId="21" fillId="40"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38" borderId="0" applyNumberFormat="0" applyBorder="0" applyAlignment="0" applyProtection="0"/>
    <xf numFmtId="0" fontId="21" fillId="40" borderId="0" applyNumberFormat="0" applyBorder="0" applyAlignment="0" applyProtection="0"/>
    <xf numFmtId="0" fontId="26" fillId="32" borderId="7" applyNumberFormat="0" applyAlignment="0" applyProtection="0"/>
    <xf numFmtId="0" fontId="26" fillId="32" borderId="7" applyNumberFormat="0" applyAlignment="0" applyProtection="0"/>
    <xf numFmtId="0" fontId="26" fillId="51" borderId="7">
      <alignment/>
      <protection/>
    </xf>
    <xf numFmtId="0" fontId="26" fillId="51" borderId="7">
      <alignment/>
      <protection/>
    </xf>
    <xf numFmtId="0" fontId="3" fillId="0" borderId="0">
      <alignment/>
      <protection/>
    </xf>
    <xf numFmtId="0" fontId="27" fillId="0" borderId="8" applyNumberFormat="0" applyFill="0" applyAlignment="0" applyProtection="0"/>
    <xf numFmtId="0" fontId="27" fillId="0" borderId="8" applyNumberFormat="0" applyFill="0" applyAlignment="0" applyProtection="0"/>
    <xf numFmtId="0" fontId="27" fillId="0" borderId="8">
      <alignment/>
      <protection/>
    </xf>
    <xf numFmtId="0" fontId="27" fillId="0" borderId="8">
      <alignment/>
      <protection/>
    </xf>
    <xf numFmtId="0" fontId="28" fillId="8" borderId="0" applyNumberFormat="0" applyBorder="0" applyAlignment="0" applyProtection="0"/>
    <xf numFmtId="0" fontId="28" fillId="8" borderId="0" applyNumberFormat="0" applyBorder="0" applyAlignment="0" applyProtection="0"/>
    <xf numFmtId="0" fontId="28" fillId="20" borderId="0">
      <alignment/>
      <protection/>
    </xf>
    <xf numFmtId="0" fontId="28" fillId="20" borderId="0">
      <alignment/>
      <protection/>
    </xf>
    <xf numFmtId="0" fontId="69" fillId="0" borderId="9" applyNumberFormat="0" applyFill="0" applyAlignment="0" applyProtection="0"/>
    <xf numFmtId="0" fontId="29" fillId="33" borderId="0" applyNumberFormat="0" applyBorder="0" applyAlignment="0" applyProtection="0"/>
    <xf numFmtId="0" fontId="29" fillId="33" borderId="0" applyNumberFormat="0" applyBorder="0" applyAlignment="0" applyProtection="0"/>
    <xf numFmtId="0" fontId="29" fillId="57" borderId="0">
      <alignment/>
      <protection/>
    </xf>
    <xf numFmtId="0" fontId="29" fillId="57" borderId="0">
      <alignment/>
      <protection/>
    </xf>
    <xf numFmtId="0" fontId="70" fillId="58" borderId="0" applyNumberFormat="0" applyBorder="0" applyAlignment="0" applyProtection="0"/>
    <xf numFmtId="0" fontId="3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vertical="center" wrapText="1"/>
      <protection/>
    </xf>
    <xf numFmtId="0" fontId="4" fillId="0" borderId="0">
      <alignment/>
      <protection/>
    </xf>
    <xf numFmtId="0" fontId="14" fillId="0" borderId="0">
      <alignment/>
      <protection/>
    </xf>
    <xf numFmtId="0" fontId="4" fillId="0" borderId="0">
      <alignment/>
      <protection/>
    </xf>
    <xf numFmtId="194" fontId="44" fillId="0" borderId="0">
      <alignment/>
      <protection/>
    </xf>
    <xf numFmtId="0" fontId="0" fillId="0" borderId="0">
      <alignment/>
      <protection/>
    </xf>
    <xf numFmtId="194" fontId="0" fillId="0" borderId="0">
      <alignment/>
      <protection/>
    </xf>
    <xf numFmtId="194" fontId="0" fillId="0" borderId="0">
      <alignment/>
      <protection/>
    </xf>
    <xf numFmtId="0" fontId="0" fillId="0" borderId="0">
      <alignment/>
      <protection/>
    </xf>
    <xf numFmtId="0" fontId="4" fillId="0" borderId="0">
      <alignment/>
      <protection/>
    </xf>
    <xf numFmtId="0" fontId="4" fillId="0" borderId="0">
      <alignment/>
      <protection/>
    </xf>
    <xf numFmtId="194" fontId="31" fillId="0" borderId="0">
      <alignment/>
      <protection/>
    </xf>
    <xf numFmtId="194" fontId="3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wrapText="1"/>
      <protection/>
    </xf>
    <xf numFmtId="0" fontId="0" fillId="0" borderId="0">
      <alignment/>
      <protection/>
    </xf>
    <xf numFmtId="0" fontId="4" fillId="0" borderId="0">
      <alignment/>
      <protection/>
    </xf>
    <xf numFmtId="194" fontId="44" fillId="0" borderId="0">
      <alignment vertical="center"/>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194" fontId="47" fillId="0" borderId="0">
      <alignment/>
      <protection/>
    </xf>
    <xf numFmtId="194" fontId="4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194" fontId="4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194" fontId="44" fillId="0" borderId="0">
      <alignment/>
      <protection/>
    </xf>
    <xf numFmtId="194" fontId="44" fillId="0" borderId="0">
      <alignment/>
      <protection/>
    </xf>
    <xf numFmtId="0" fontId="56" fillId="0" borderId="0">
      <alignment/>
      <protection/>
    </xf>
    <xf numFmtId="0" fontId="4" fillId="0" borderId="0">
      <alignment/>
      <protection/>
    </xf>
    <xf numFmtId="0" fontId="4" fillId="0" borderId="0">
      <alignment/>
      <protection/>
    </xf>
    <xf numFmtId="0" fontId="3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59" borderId="0">
      <alignment vertical="center" wrapText="1"/>
      <protection/>
    </xf>
    <xf numFmtId="0" fontId="4" fillId="0" borderId="0">
      <alignment vertical="center" wrapText="1"/>
      <protection/>
    </xf>
    <xf numFmtId="0" fontId="10" fillId="0" borderId="0">
      <alignment/>
      <protection/>
    </xf>
    <xf numFmtId="0" fontId="3"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0" fontId="0" fillId="60" borderId="10" applyNumberFormat="0" applyFont="0" applyAlignment="0" applyProtection="0"/>
    <xf numFmtId="0" fontId="4" fillId="17" borderId="11" applyNumberFormat="0" applyFont="0" applyAlignment="0" applyProtection="0"/>
    <xf numFmtId="0" fontId="71" fillId="32" borderId="12" applyNumberFormat="0" applyAlignment="0" applyProtection="0"/>
    <xf numFmtId="0" fontId="4" fillId="0" borderId="0">
      <alignment/>
      <protection/>
    </xf>
    <xf numFmtId="0" fontId="32" fillId="0" borderId="0">
      <alignment/>
      <protection/>
    </xf>
    <xf numFmtId="0" fontId="4" fillId="0" borderId="0">
      <alignment/>
      <protection/>
    </xf>
    <xf numFmtId="0" fontId="4" fillId="0" borderId="0">
      <alignment/>
      <protection/>
    </xf>
    <xf numFmtId="0" fontId="4"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lignment/>
      <protection/>
    </xf>
    <xf numFmtId="0" fontId="33" fillId="0" borderId="0">
      <alignment/>
      <protection/>
    </xf>
    <xf numFmtId="0" fontId="34" fillId="61" borderId="13" applyNumberFormat="0" applyAlignment="0" applyProtection="0"/>
    <xf numFmtId="0" fontId="34" fillId="61" borderId="13" applyNumberFormat="0" applyAlignment="0" applyProtection="0"/>
    <xf numFmtId="0" fontId="34" fillId="62" borderId="13">
      <alignment/>
      <protection/>
    </xf>
    <xf numFmtId="0" fontId="34" fillId="62" borderId="13">
      <alignment/>
      <protection/>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7" borderId="11" applyNumberFormat="0" applyFont="0" applyAlignment="0" applyProtection="0"/>
    <xf numFmtId="0" fontId="4" fillId="17" borderId="11" applyNumberFormat="0" applyFont="0" applyAlignment="0" applyProtection="0"/>
    <xf numFmtId="0" fontId="31" fillId="63" borderId="11">
      <alignment/>
      <protection/>
    </xf>
    <xf numFmtId="0" fontId="31" fillId="63" borderId="11">
      <alignment/>
      <protection/>
    </xf>
    <xf numFmtId="0" fontId="57" fillId="0" borderId="0">
      <alignment/>
      <protection/>
    </xf>
    <xf numFmtId="0" fontId="48" fillId="0" borderId="0">
      <alignment/>
      <protection/>
    </xf>
    <xf numFmtId="194" fontId="48" fillId="0" borderId="0">
      <alignment/>
      <protection/>
    </xf>
    <xf numFmtId="195" fontId="48" fillId="0" borderId="0">
      <alignment/>
      <protection/>
    </xf>
    <xf numFmtId="196" fontId="48" fillId="0" borderId="0">
      <alignment/>
      <protection/>
    </xf>
    <xf numFmtId="196" fontId="48" fillId="0" borderId="0">
      <alignment/>
      <protection/>
    </xf>
    <xf numFmtId="0" fontId="48" fillId="0" borderId="0">
      <alignment/>
      <protection/>
    </xf>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lignment/>
      <protection/>
    </xf>
    <xf numFmtId="0" fontId="35" fillId="0" borderId="14">
      <alignment/>
      <protection/>
    </xf>
    <xf numFmtId="0" fontId="36" fillId="7" borderId="0" applyNumberFormat="0" applyBorder="0" applyAlignment="0" applyProtection="0"/>
    <xf numFmtId="0" fontId="36" fillId="7" borderId="0" applyNumberFormat="0" applyBorder="0" applyAlignment="0" applyProtection="0"/>
    <xf numFmtId="0" fontId="36" fillId="19" borderId="0">
      <alignment/>
      <protection/>
    </xf>
    <xf numFmtId="0" fontId="36" fillId="19"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194" fontId="49"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pplyNumberFormat="0" applyFill="0" applyBorder="0" applyAlignment="0" applyProtection="0"/>
    <xf numFmtId="0" fontId="72" fillId="0" borderId="8" applyNumberFormat="0" applyFill="0" applyAlignment="0" applyProtection="0"/>
    <xf numFmtId="202" fontId="58" fillId="0" borderId="0">
      <alignment horizontal="left"/>
      <protection/>
    </xf>
    <xf numFmtId="0" fontId="37" fillId="0" borderId="4" applyNumberFormat="0" applyFill="0" applyAlignment="0" applyProtection="0"/>
    <xf numFmtId="0" fontId="37" fillId="0" borderId="4" applyNumberFormat="0" applyFill="0" applyAlignment="0" applyProtection="0"/>
    <xf numFmtId="0" fontId="37" fillId="0" borderId="15">
      <alignment/>
      <protection/>
    </xf>
    <xf numFmtId="0" fontId="37" fillId="0" borderId="15">
      <alignment/>
      <protection/>
    </xf>
    <xf numFmtId="0" fontId="38" fillId="0" borderId="16" applyNumberFormat="0" applyFill="0" applyAlignment="0" applyProtection="0"/>
    <xf numFmtId="0" fontId="38" fillId="0" borderId="16" applyNumberFormat="0" applyFill="0" applyAlignment="0" applyProtection="0"/>
    <xf numFmtId="0" fontId="38" fillId="0" borderId="17">
      <alignment/>
      <protection/>
    </xf>
    <xf numFmtId="0" fontId="38" fillId="0" borderId="17">
      <alignment/>
      <protection/>
    </xf>
    <xf numFmtId="0" fontId="39" fillId="0" borderId="6" applyNumberFormat="0" applyFill="0" applyAlignment="0" applyProtection="0"/>
    <xf numFmtId="0" fontId="39" fillId="0" borderId="6" applyNumberFormat="0" applyFill="0" applyAlignment="0" applyProtection="0"/>
    <xf numFmtId="0" fontId="39" fillId="0" borderId="18">
      <alignment/>
      <protection/>
    </xf>
    <xf numFmtId="0" fontId="39" fillId="0" borderId="18">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lignment/>
      <protection/>
    </xf>
    <xf numFmtId="0" fontId="39" fillId="0" borderId="0">
      <alignment/>
      <protection/>
    </xf>
    <xf numFmtId="182" fontId="4" fillId="0" borderId="0" applyFont="0" applyFill="0" applyBorder="0" applyAlignment="0" applyProtection="0"/>
    <xf numFmtId="169" fontId="4" fillId="0" borderId="0" applyFont="0" applyFill="0" applyBorder="0" applyAlignment="0" applyProtection="0"/>
    <xf numFmtId="0" fontId="23" fillId="0" borderId="0" applyNumberFormat="0" applyFill="0" applyBorder="0" applyAlignment="0" applyProtection="0"/>
    <xf numFmtId="0" fontId="21" fillId="38" borderId="0" applyNumberFormat="0" applyBorder="0" applyAlignment="0" applyProtection="0"/>
    <xf numFmtId="0" fontId="21" fillId="40" borderId="0" applyNumberFormat="0" applyBorder="0" applyAlignment="0" applyProtection="0"/>
    <xf numFmtId="0" fontId="21" fillId="61" borderId="0" applyNumberFormat="0" applyBorder="0" applyAlignment="0" applyProtection="0"/>
    <xf numFmtId="0" fontId="21" fillId="31" borderId="0" applyNumberFormat="0" applyBorder="0" applyAlignment="0" applyProtection="0"/>
    <xf numFmtId="0" fontId="21" fillId="2" borderId="0" applyNumberFormat="0" applyBorder="0" applyAlignment="0" applyProtection="0"/>
    <xf numFmtId="0" fontId="21" fillId="24" borderId="0" applyNumberFormat="0" applyBorder="0" applyAlignment="0" applyProtection="0"/>
    <xf numFmtId="0" fontId="25" fillId="13" borderId="1" applyNumberFormat="0" applyAlignment="0" applyProtection="0"/>
    <xf numFmtId="0" fontId="26" fillId="32" borderId="7" applyNumberFormat="0" applyAlignment="0" applyProtection="0"/>
    <xf numFmtId="0" fontId="22" fillId="32" borderId="1" applyNumberFormat="0" applyAlignment="0" applyProtection="0"/>
    <xf numFmtId="0" fontId="40" fillId="0" borderId="19" applyNumberFormat="0" applyFill="0" applyAlignment="0" applyProtection="0"/>
    <xf numFmtId="0" fontId="41" fillId="0" borderId="20" applyNumberFormat="0" applyFill="0" applyAlignment="0" applyProtection="0"/>
    <xf numFmtId="0" fontId="42" fillId="0" borderId="21" applyNumberFormat="0" applyFill="0" applyAlignment="0" applyProtection="0"/>
    <xf numFmtId="0" fontId="42" fillId="0" borderId="0" applyNumberFormat="0" applyFill="0" applyBorder="0" applyAlignment="0" applyProtection="0"/>
    <xf numFmtId="0" fontId="27" fillId="0" borderId="22" applyNumberFormat="0" applyFill="0" applyAlignment="0" applyProtection="0"/>
    <xf numFmtId="0" fontId="34" fillId="61" borderId="13" applyNumberFormat="0" applyAlignment="0" applyProtection="0"/>
    <xf numFmtId="0" fontId="43" fillId="0" borderId="0" applyNumberFormat="0" applyFill="0" applyBorder="0" applyAlignment="0" applyProtection="0"/>
    <xf numFmtId="0" fontId="29" fillId="33" borderId="0" applyNumberFormat="0" applyBorder="0" applyAlignment="0" applyProtection="0"/>
    <xf numFmtId="0" fontId="9" fillId="0" borderId="0">
      <alignment/>
      <protection/>
    </xf>
    <xf numFmtId="0" fontId="0" fillId="0" borderId="0">
      <alignment/>
      <protection/>
    </xf>
    <xf numFmtId="0" fontId="4" fillId="0" borderId="0">
      <alignment/>
      <protection/>
    </xf>
    <xf numFmtId="0" fontId="36" fillId="7" borderId="0" applyNumberFormat="0" applyBorder="0" applyAlignment="0" applyProtection="0"/>
    <xf numFmtId="0" fontId="33" fillId="0" borderId="0" applyNumberFormat="0" applyFill="0" applyBorder="0" applyAlignment="0" applyProtection="0"/>
    <xf numFmtId="0" fontId="4" fillId="17" borderId="11" applyNumberFormat="0" applyFont="0" applyAlignment="0" applyProtection="0"/>
    <xf numFmtId="0" fontId="35" fillId="0" borderId="14" applyNumberFormat="0" applyFill="0" applyAlignment="0" applyProtection="0"/>
    <xf numFmtId="0" fontId="10" fillId="0" borderId="0">
      <alignment/>
      <protection/>
    </xf>
    <xf numFmtId="0" fontId="10" fillId="0" borderId="0">
      <alignment/>
      <protection/>
    </xf>
    <xf numFmtId="0" fontId="23" fillId="0" borderId="0" applyNumberFormat="0" applyFill="0" applyBorder="0" applyAlignment="0" applyProtection="0"/>
    <xf numFmtId="186" fontId="4" fillId="0" borderId="0" applyFill="0" applyBorder="0" applyAlignment="0" applyProtection="0"/>
    <xf numFmtId="0" fontId="28" fillId="8" borderId="0" applyNumberFormat="0" applyBorder="0" applyAlignment="0" applyProtection="0"/>
  </cellStyleXfs>
  <cellXfs count="92">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4" fontId="4" fillId="0" borderId="23" xfId="0" applyNumberFormat="1" applyFont="1" applyFill="1" applyBorder="1" applyAlignment="1">
      <alignment horizontal="center" vertical="center" wrapText="1"/>
    </xf>
    <xf numFmtId="0" fontId="2" fillId="0" borderId="0" xfId="0" applyFont="1" applyFill="1" applyAlignment="1">
      <alignment horizontal="left" wrapText="1"/>
    </xf>
    <xf numFmtId="49" fontId="11" fillId="0" borderId="23" xfId="0" applyNumberFormat="1" applyFont="1" applyFill="1" applyBorder="1" applyAlignment="1">
      <alignment horizontal="center" vertical="center" wrapText="1"/>
    </xf>
    <xf numFmtId="2" fontId="11" fillId="0" borderId="23"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3" xfId="0" applyNumberFormat="1" applyFont="1" applyFill="1" applyBorder="1" applyAlignment="1">
      <alignment horizontal="left" vertical="center" wrapText="1"/>
    </xf>
    <xf numFmtId="49" fontId="11" fillId="0" borderId="23" xfId="0" applyNumberFormat="1" applyFont="1" applyFill="1" applyBorder="1" applyAlignment="1">
      <alignment horizontal="center" vertical="center"/>
    </xf>
    <xf numFmtId="49" fontId="11" fillId="0" borderId="23" xfId="0" applyNumberFormat="1" applyFont="1" applyFill="1" applyBorder="1" applyAlignment="1">
      <alignment horizontal="right" vertical="center"/>
    </xf>
    <xf numFmtId="4" fontId="11" fillId="0" borderId="23" xfId="0" applyNumberFormat="1" applyFont="1" applyFill="1" applyBorder="1" applyAlignment="1">
      <alignment horizontal="center" vertical="center" wrapText="1"/>
    </xf>
    <xf numFmtId="0" fontId="4" fillId="0" borderId="24" xfId="0" applyFont="1" applyFill="1" applyBorder="1" applyAlignment="1">
      <alignment/>
    </xf>
    <xf numFmtId="0" fontId="4" fillId="0" borderId="24" xfId="0" applyFont="1" applyFill="1" applyBorder="1" applyAlignment="1">
      <alignment horizontal="right"/>
    </xf>
    <xf numFmtId="0" fontId="4" fillId="0" borderId="24" xfId="0" applyFont="1" applyFill="1" applyBorder="1" applyAlignment="1">
      <alignment horizontal="center" vertical="center"/>
    </xf>
    <xf numFmtId="0" fontId="6" fillId="0" borderId="0" xfId="0" applyFont="1" applyFill="1" applyBorder="1" applyAlignment="1">
      <alignment horizontal="left"/>
    </xf>
    <xf numFmtId="0" fontId="6" fillId="0" borderId="0" xfId="0" applyFont="1" applyFill="1" applyBorder="1" applyAlignment="1">
      <alignment/>
    </xf>
    <xf numFmtId="0" fontId="4" fillId="0" borderId="23" xfId="0" applyFont="1" applyFill="1" applyBorder="1" applyAlignment="1">
      <alignment/>
    </xf>
    <xf numFmtId="49" fontId="4" fillId="0" borderId="24" xfId="0" applyNumberFormat="1" applyFont="1" applyFill="1" applyBorder="1" applyAlignment="1">
      <alignment/>
    </xf>
    <xf numFmtId="49" fontId="9" fillId="0" borderId="0" xfId="0" applyNumberFormat="1" applyFont="1" applyFill="1" applyAlignment="1">
      <alignment/>
    </xf>
    <xf numFmtId="49" fontId="4" fillId="0" borderId="23"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0" fontId="4" fillId="0" borderId="0" xfId="391" applyFont="1" applyFill="1" applyBorder="1">
      <alignment/>
      <protection/>
    </xf>
    <xf numFmtId="0" fontId="11" fillId="0" borderId="23" xfId="0" applyFont="1" applyFill="1" applyBorder="1" applyAlignment="1">
      <alignment horizontal="center" vertical="center" textRotation="90" wrapText="1"/>
    </xf>
    <xf numFmtId="2" fontId="11" fillId="0" borderId="23" xfId="0" applyNumberFormat="1" applyFont="1" applyFill="1" applyBorder="1" applyAlignment="1">
      <alignment/>
    </xf>
    <xf numFmtId="0" fontId="4" fillId="0" borderId="23" xfId="437" applyFont="1" applyFill="1" applyBorder="1" applyAlignment="1">
      <alignment horizontal="center" vertical="center" wrapText="1"/>
      <protection/>
    </xf>
    <xf numFmtId="2" fontId="4" fillId="0" borderId="23" xfId="0" applyNumberFormat="1" applyFont="1" applyFill="1" applyBorder="1" applyAlignment="1">
      <alignment horizontal="left" vertical="center" wrapText="1"/>
    </xf>
    <xf numFmtId="49" fontId="11" fillId="0" borderId="23" xfId="0" applyNumberFormat="1" applyFont="1" applyFill="1" applyBorder="1" applyAlignment="1">
      <alignment horizontal="center" vertical="center" wrapText="1"/>
    </xf>
    <xf numFmtId="49" fontId="11" fillId="0" borderId="23" xfId="0" applyNumberFormat="1" applyFont="1" applyFill="1" applyBorder="1" applyAlignment="1">
      <alignment horizontal="right" vertical="center" wrapText="1"/>
    </xf>
    <xf numFmtId="2" fontId="11" fillId="0" borderId="23" xfId="0" applyNumberFormat="1" applyFont="1" applyFill="1" applyBorder="1" applyAlignment="1">
      <alignment horizontal="center" vertical="center" wrapText="1"/>
    </xf>
    <xf numFmtId="2" fontId="4" fillId="0" borderId="0" xfId="437" applyNumberFormat="1" applyFont="1" applyFill="1" applyAlignment="1">
      <alignment horizontal="center"/>
      <protection/>
    </xf>
    <xf numFmtId="2" fontId="4" fillId="0" borderId="23" xfId="0" applyNumberFormat="1" applyFont="1" applyFill="1" applyBorder="1" applyAlignment="1">
      <alignment horizontal="center" vertical="center"/>
    </xf>
    <xf numFmtId="0" fontId="5" fillId="0" borderId="23" xfId="437" applyFont="1" applyFill="1" applyBorder="1" applyAlignment="1">
      <alignment horizontal="center" vertical="center" wrapText="1"/>
      <protection/>
    </xf>
    <xf numFmtId="0" fontId="4" fillId="0" borderId="0" xfId="0" applyFont="1" applyFill="1" applyBorder="1" applyAlignment="1">
      <alignment/>
    </xf>
    <xf numFmtId="0" fontId="19" fillId="0" borderId="23" xfId="0" applyFont="1" applyFill="1" applyBorder="1" applyAlignment="1">
      <alignment horizontal="center" vertical="center" wrapText="1"/>
    </xf>
    <xf numFmtId="0" fontId="20" fillId="0" borderId="0" xfId="0" applyFont="1" applyFill="1" applyBorder="1" applyAlignment="1">
      <alignment/>
    </xf>
    <xf numFmtId="0" fontId="9" fillId="0" borderId="0" xfId="0" applyFont="1" applyFill="1" applyBorder="1" applyAlignment="1">
      <alignment/>
    </xf>
    <xf numFmtId="0" fontId="4" fillId="0" borderId="23" xfId="0" applyFont="1" applyFill="1" applyBorder="1" applyAlignment="1">
      <alignment horizontal="center" vertical="center"/>
    </xf>
    <xf numFmtId="2" fontId="4" fillId="0" borderId="23" xfId="437" applyNumberFormat="1" applyFont="1" applyFill="1" applyBorder="1" applyAlignment="1">
      <alignment horizontal="center" vertical="center" wrapText="1"/>
      <protection/>
    </xf>
    <xf numFmtId="0" fontId="4" fillId="0" borderId="23" xfId="390" applyFont="1" applyFill="1" applyBorder="1" applyAlignment="1">
      <alignment horizontal="center" vertical="center" wrapText="1"/>
      <protection/>
    </xf>
    <xf numFmtId="2" fontId="4" fillId="0" borderId="23" xfId="390" applyNumberFormat="1" applyFont="1" applyFill="1" applyBorder="1" applyAlignment="1">
      <alignment horizontal="center" vertical="center" wrapText="1"/>
      <protection/>
    </xf>
    <xf numFmtId="0" fontId="44" fillId="0" borderId="23" xfId="390" applyFont="1" applyFill="1" applyBorder="1" applyAlignment="1">
      <alignment horizontal="center" vertical="center" wrapText="1"/>
      <protection/>
    </xf>
    <xf numFmtId="0" fontId="11" fillId="0" borderId="23" xfId="390" applyFont="1" applyFill="1" applyBorder="1" applyAlignment="1">
      <alignment horizontal="center" vertical="center" wrapText="1"/>
      <protection/>
    </xf>
    <xf numFmtId="0" fontId="4" fillId="0" borderId="0" xfId="0" applyFont="1" applyFill="1" applyAlignment="1">
      <alignment vertical="center" wrapText="1"/>
    </xf>
    <xf numFmtId="0" fontId="4" fillId="0" borderId="0" xfId="0" applyFont="1" applyFill="1" applyAlignment="1">
      <alignment/>
    </xf>
    <xf numFmtId="0" fontId="4" fillId="0" borderId="23" xfId="0" applyFont="1" applyFill="1" applyBorder="1" applyAlignment="1">
      <alignment/>
    </xf>
    <xf numFmtId="2" fontId="4" fillId="0" borderId="23" xfId="0" applyNumberFormat="1" applyFont="1" applyFill="1" applyBorder="1" applyAlignment="1">
      <alignment horizontal="center" vertical="center" wrapText="1"/>
    </xf>
    <xf numFmtId="0" fontId="4" fillId="0" borderId="23" xfId="0" applyFont="1" applyFill="1" applyBorder="1" applyAlignment="1">
      <alignment horizontal="center" vertical="center"/>
    </xf>
    <xf numFmtId="1" fontId="4" fillId="0" borderId="23" xfId="0" applyNumberFormat="1" applyFont="1" applyFill="1" applyBorder="1" applyAlignment="1">
      <alignment horizontal="center" vertical="center"/>
    </xf>
    <xf numFmtId="49" fontId="4" fillId="0" borderId="23" xfId="437" applyNumberFormat="1" applyFont="1" applyFill="1" applyBorder="1" applyAlignment="1">
      <alignment horizontal="center" vertical="center"/>
      <protection/>
    </xf>
    <xf numFmtId="0" fontId="4" fillId="0" borderId="23" xfId="0" applyFont="1" applyFill="1" applyBorder="1" applyAlignment="1">
      <alignment horizontal="center" vertical="center" wrapText="1"/>
    </xf>
    <xf numFmtId="0" fontId="4" fillId="0" borderId="23" xfId="0" applyFont="1" applyFill="1" applyBorder="1" applyAlignment="1" applyProtection="1">
      <alignment horizontal="center" vertical="center" wrapText="1"/>
      <protection locked="0"/>
    </xf>
    <xf numFmtId="49" fontId="4" fillId="0" borderId="23" xfId="437" applyNumberFormat="1" applyFont="1" applyFill="1" applyBorder="1" applyAlignment="1">
      <alignment horizontal="left" vertical="center" wrapText="1"/>
      <protection/>
    </xf>
    <xf numFmtId="2" fontId="4" fillId="0" borderId="23" xfId="390" applyNumberFormat="1" applyFont="1" applyFill="1" applyBorder="1" applyAlignment="1">
      <alignment horizontal="center" vertical="center"/>
      <protection/>
    </xf>
    <xf numFmtId="49" fontId="4" fillId="0" borderId="23" xfId="437" applyNumberFormat="1" applyFont="1" applyFill="1" applyBorder="1" applyAlignment="1">
      <alignment horizontal="left" vertical="center"/>
      <protection/>
    </xf>
    <xf numFmtId="0" fontId="4" fillId="0" borderId="23" xfId="0" applyFont="1" applyFill="1" applyBorder="1" applyAlignment="1">
      <alignment/>
    </xf>
    <xf numFmtId="2" fontId="44" fillId="0" borderId="23" xfId="390" applyNumberFormat="1" applyFont="1" applyFill="1" applyBorder="1" applyAlignment="1">
      <alignment horizontal="center" vertical="center"/>
      <protection/>
    </xf>
    <xf numFmtId="0" fontId="44" fillId="0" borderId="23" xfId="390" applyFont="1" applyFill="1" applyBorder="1" applyAlignment="1">
      <alignment horizontal="center" vertical="center"/>
      <protection/>
    </xf>
    <xf numFmtId="0" fontId="60" fillId="0" borderId="23" xfId="0" applyNumberFormat="1" applyFont="1" applyFill="1" applyBorder="1" applyAlignment="1">
      <alignment vertical="center" wrapText="1"/>
    </xf>
    <xf numFmtId="0" fontId="4" fillId="0" borderId="23" xfId="0" applyFont="1" applyFill="1" applyBorder="1" applyAlignment="1">
      <alignment horizontal="right" vertical="center" wrapText="1"/>
    </xf>
    <xf numFmtId="0" fontId="4" fillId="0" borderId="23" xfId="0" applyFont="1" applyFill="1" applyBorder="1" applyAlignment="1" quotePrefix="1">
      <alignment horizontal="center" vertical="center" wrapText="1"/>
    </xf>
    <xf numFmtId="0" fontId="4" fillId="0" borderId="23" xfId="0" applyNumberFormat="1" applyFont="1" applyFill="1" applyBorder="1" applyAlignment="1" quotePrefix="1">
      <alignment horizontal="center" vertical="center" wrapText="1"/>
    </xf>
    <xf numFmtId="49" fontId="4" fillId="0" borderId="23" xfId="0" applyNumberFormat="1" applyFont="1" applyFill="1" applyBorder="1" applyAlignment="1">
      <alignment vertical="center"/>
    </xf>
    <xf numFmtId="49" fontId="4" fillId="0" borderId="23"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59" fillId="0" borderId="23" xfId="0" applyNumberFormat="1" applyFont="1" applyFill="1" applyBorder="1" applyAlignment="1">
      <alignment vertical="center" wrapText="1"/>
    </xf>
    <xf numFmtId="49" fontId="4" fillId="0" borderId="23" xfId="0" applyNumberFormat="1" applyFont="1" applyFill="1" applyBorder="1" applyAlignment="1" quotePrefix="1">
      <alignment horizontal="center" vertical="center"/>
    </xf>
    <xf numFmtId="0" fontId="4" fillId="0" borderId="23" xfId="0" applyFont="1" applyFill="1" applyBorder="1" applyAlignment="1">
      <alignment horizontal="left" vertical="center" wrapText="1"/>
    </xf>
    <xf numFmtId="0" fontId="4" fillId="0" borderId="23" xfId="0" applyNumberFormat="1" applyFont="1" applyFill="1" applyBorder="1" applyAlignment="1">
      <alignment horizontal="center" vertical="center" wrapText="1"/>
    </xf>
    <xf numFmtId="0" fontId="4" fillId="0" borderId="23" xfId="0" applyFont="1" applyFill="1" applyBorder="1" applyAlignment="1" quotePrefix="1">
      <alignment horizontal="center" vertical="center"/>
    </xf>
    <xf numFmtId="0" fontId="59" fillId="0" borderId="23" xfId="0" applyNumberFormat="1" applyFont="1" applyFill="1" applyBorder="1" applyAlignment="1">
      <alignment horizontal="left" vertical="center" wrapText="1"/>
    </xf>
    <xf numFmtId="0" fontId="44" fillId="0" borderId="23" xfId="0" applyFont="1" applyFill="1" applyBorder="1" applyAlignment="1">
      <alignment horizontal="right" vertical="center"/>
    </xf>
    <xf numFmtId="0" fontId="44" fillId="0" borderId="23" xfId="0" applyFont="1" applyFill="1" applyBorder="1" applyAlignment="1">
      <alignment horizontal="center" vertical="center"/>
    </xf>
    <xf numFmtId="0" fontId="44" fillId="0" borderId="23" xfId="0" applyFont="1" applyFill="1" applyBorder="1" applyAlignment="1">
      <alignment horizontal="right" vertical="center" wrapText="1"/>
    </xf>
    <xf numFmtId="0" fontId="60" fillId="0" borderId="23" xfId="0" applyFont="1" applyFill="1" applyBorder="1" applyAlignment="1">
      <alignment vertical="center" wrapText="1"/>
    </xf>
    <xf numFmtId="1" fontId="4" fillId="0" borderId="23" xfId="0" applyNumberFormat="1" applyFont="1" applyFill="1" applyBorder="1" applyAlignment="1">
      <alignment horizontal="center" vertical="center" wrapText="1"/>
    </xf>
    <xf numFmtId="2" fontId="4" fillId="64" borderId="23" xfId="390" applyNumberFormat="1" applyFont="1" applyFill="1" applyBorder="1" applyAlignment="1">
      <alignment horizontal="center" vertical="center"/>
      <protection/>
    </xf>
    <xf numFmtId="0" fontId="6" fillId="0" borderId="0" xfId="0" applyFont="1" applyFill="1" applyBorder="1" applyAlignment="1">
      <alignment horizontal="left"/>
    </xf>
    <xf numFmtId="0" fontId="6" fillId="0" borderId="0" xfId="267" applyFont="1" applyFill="1" applyBorder="1" applyAlignment="1">
      <alignment horizontal="left"/>
      <protection/>
    </xf>
    <xf numFmtId="0" fontId="6" fillId="0" borderId="0" xfId="0" applyFont="1" applyFill="1" applyAlignment="1">
      <alignment horizontal="left" vertical="center" wrapText="1"/>
    </xf>
    <xf numFmtId="0" fontId="4" fillId="0" borderId="0" xfId="0" applyFont="1" applyFill="1" applyAlignment="1">
      <alignment horizontal="right" vertical="center" wrapText="1"/>
    </xf>
    <xf numFmtId="2" fontId="45" fillId="0" borderId="0" xfId="0" applyNumberFormat="1" applyFont="1" applyFill="1" applyAlignment="1">
      <alignment horizontal="center" vertical="center" wrapText="1"/>
    </xf>
    <xf numFmtId="0" fontId="6" fillId="0" borderId="0" xfId="267" applyFont="1" applyFill="1" applyBorder="1" applyAlignment="1">
      <alignment horizontal="left" vertical="center"/>
      <protection/>
    </xf>
    <xf numFmtId="0" fontId="4" fillId="0" borderId="25" xfId="0" applyFont="1" applyFill="1" applyBorder="1" applyAlignment="1">
      <alignment horizontal="right" vertical="center" wrapText="1"/>
    </xf>
    <xf numFmtId="0" fontId="11" fillId="0" borderId="23" xfId="0" applyFont="1" applyFill="1" applyBorder="1" applyAlignment="1">
      <alignment horizontal="center" vertical="center" textRotation="90" wrapText="1"/>
    </xf>
    <xf numFmtId="0" fontId="11" fillId="0" borderId="23" xfId="0" applyFont="1" applyFill="1" applyBorder="1" applyAlignment="1">
      <alignment horizontal="center" vertical="center" wrapText="1"/>
    </xf>
    <xf numFmtId="0" fontId="4" fillId="0" borderId="0" xfId="0" applyFont="1" applyFill="1" applyAlignment="1">
      <alignment horizontal="left" vertical="center" wrapText="1"/>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5" fillId="0" borderId="0" xfId="0" applyFont="1" applyFill="1" applyBorder="1" applyAlignment="1">
      <alignment horizontal="center" vertical="justify" wrapText="1"/>
    </xf>
  </cellXfs>
  <cellStyles count="485">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Accent1" xfId="23"/>
    <cellStyle name="20% - Accent2" xfId="24"/>
    <cellStyle name="20% - Accent3" xfId="25"/>
    <cellStyle name="20% - Accent4" xfId="26"/>
    <cellStyle name="20% - Accent5" xfId="27"/>
    <cellStyle name="20% - Accent6" xfId="28"/>
    <cellStyle name="20% - Izcēlums1" xfId="29"/>
    <cellStyle name="20% - Izcēlums2" xfId="30"/>
    <cellStyle name="20% - Izcēlums3" xfId="31"/>
    <cellStyle name="20% - Izcēlums4" xfId="32"/>
    <cellStyle name="20% - Izcēlums5" xfId="33"/>
    <cellStyle name="20% - Izcēlums6" xfId="34"/>
    <cellStyle name="20% - Акцент1" xfId="35"/>
    <cellStyle name="20% — акцент1" xfId="36"/>
    <cellStyle name="20% - Акцент1_DOP" xfId="37"/>
    <cellStyle name="20% - Акцент2" xfId="38"/>
    <cellStyle name="20% — акцент2" xfId="39"/>
    <cellStyle name="20% - Акцент2_DOP" xfId="40"/>
    <cellStyle name="20% - Акцент3" xfId="41"/>
    <cellStyle name="20% — акцент3" xfId="42"/>
    <cellStyle name="20% - Акцент3_DOP" xfId="43"/>
    <cellStyle name="20% - Акцент4" xfId="44"/>
    <cellStyle name="20% — акцент4" xfId="45"/>
    <cellStyle name="20% - Акцент4_DOP" xfId="46"/>
    <cellStyle name="20% - Акцент5" xfId="47"/>
    <cellStyle name="20% — акцент5" xfId="48"/>
    <cellStyle name="20% - Акцент5_DOP" xfId="49"/>
    <cellStyle name="20% - Акцент6" xfId="50"/>
    <cellStyle name="20% — акцент6" xfId="51"/>
    <cellStyle name="20% - Акцент6_DOP" xfId="52"/>
    <cellStyle name="20% no 1. izcēluma" xfId="53"/>
    <cellStyle name="20% no 1. izcēluma" xfId="54"/>
    <cellStyle name="20% no 1. izcēluma 2" xfId="55"/>
    <cellStyle name="20% no 1. izcēluma 3" xfId="56"/>
    <cellStyle name="20% no 1. izcēluma 4" xfId="57"/>
    <cellStyle name="20% no 2. izcēluma" xfId="58"/>
    <cellStyle name="20% no 2. izcēluma" xfId="59"/>
    <cellStyle name="20% no 2. izcēluma 2" xfId="60"/>
    <cellStyle name="20% no 2. izcēluma 3" xfId="61"/>
    <cellStyle name="20% no 2. izcēluma 4" xfId="62"/>
    <cellStyle name="20% no 3. izcēluma" xfId="63"/>
    <cellStyle name="20% no 3. izcēluma" xfId="64"/>
    <cellStyle name="20% no 3. izcēluma 2" xfId="65"/>
    <cellStyle name="20% no 3. izcēluma 3" xfId="66"/>
    <cellStyle name="20% no 3. izcēluma 4" xfId="67"/>
    <cellStyle name="20% no 4. izcēluma" xfId="68"/>
    <cellStyle name="20% no 4. izcēluma" xfId="69"/>
    <cellStyle name="20% no 4. izcēluma 2" xfId="70"/>
    <cellStyle name="20% no 4. izcēluma 3" xfId="71"/>
    <cellStyle name="20% no 4. izcēluma 4" xfId="72"/>
    <cellStyle name="20% no 5. izcēluma" xfId="73"/>
    <cellStyle name="20% no 5. izcēluma" xfId="74"/>
    <cellStyle name="20% no 5. izcēluma 2" xfId="75"/>
    <cellStyle name="20% no 5. izcēluma 3" xfId="76"/>
    <cellStyle name="20% no 5. izcēluma 4" xfId="77"/>
    <cellStyle name="20% no 6. izcēluma" xfId="78"/>
    <cellStyle name="20% no 6. izcēluma" xfId="79"/>
    <cellStyle name="20% no 6. izcēluma 2" xfId="80"/>
    <cellStyle name="20% no 6. izcēluma 3" xfId="81"/>
    <cellStyle name="20% no 6. izcēluma 4" xfId="82"/>
    <cellStyle name="3. izcēlums " xfId="83"/>
    <cellStyle name="3. izcēlums  2" xfId="84"/>
    <cellStyle name="3. izcēlums  3" xfId="85"/>
    <cellStyle name="3. izcēlums  4" xfId="86"/>
    <cellStyle name="4. izcēlums" xfId="87"/>
    <cellStyle name="4. izcēlums 2" xfId="88"/>
    <cellStyle name="4. izcēlums 3" xfId="89"/>
    <cellStyle name="4. izcēlums 4" xfId="90"/>
    <cellStyle name="40% - Accent1" xfId="91"/>
    <cellStyle name="40% - Accent2" xfId="92"/>
    <cellStyle name="40% - Accent3" xfId="93"/>
    <cellStyle name="40% - Accent4" xfId="94"/>
    <cellStyle name="40% - Accent5" xfId="95"/>
    <cellStyle name="40% - Accent6" xfId="96"/>
    <cellStyle name="40% - Izcēlums1" xfId="97"/>
    <cellStyle name="40% - Izcēlums2" xfId="98"/>
    <cellStyle name="40% - Izcēlums3" xfId="99"/>
    <cellStyle name="40% - Izcēlums4" xfId="100"/>
    <cellStyle name="40% - Izcēlums5" xfId="101"/>
    <cellStyle name="40% - Izcēlums6" xfId="102"/>
    <cellStyle name="40% - Акцент1" xfId="103"/>
    <cellStyle name="40% — акцент1" xfId="104"/>
    <cellStyle name="40% - Акцент1_DOP" xfId="105"/>
    <cellStyle name="40% - Акцент2" xfId="106"/>
    <cellStyle name="40% — акцент2" xfId="107"/>
    <cellStyle name="40% - Акцент2_DOP" xfId="108"/>
    <cellStyle name="40% - Акцент3" xfId="109"/>
    <cellStyle name="40% — акцент3" xfId="110"/>
    <cellStyle name="40% - Акцент3_DOP" xfId="111"/>
    <cellStyle name="40% - Акцент4" xfId="112"/>
    <cellStyle name="40% — акцент4" xfId="113"/>
    <cellStyle name="40% - Акцент4_DOP" xfId="114"/>
    <cellStyle name="40% - Акцент5" xfId="115"/>
    <cellStyle name="40% — акцент5" xfId="116"/>
    <cellStyle name="40% - Акцент5_DOP" xfId="117"/>
    <cellStyle name="40% - Акцент6" xfId="118"/>
    <cellStyle name="40% — акцент6" xfId="119"/>
    <cellStyle name="40% - Акцент6_DOP" xfId="120"/>
    <cellStyle name="40% no 1. izcēluma" xfId="121"/>
    <cellStyle name="40% no 1. izcēluma" xfId="122"/>
    <cellStyle name="40% no 1. izcēluma 2" xfId="123"/>
    <cellStyle name="40% no 1. izcēluma 3" xfId="124"/>
    <cellStyle name="40% no 1. izcēluma 4" xfId="125"/>
    <cellStyle name="40% no 2. izcēluma" xfId="126"/>
    <cellStyle name="40% no 2. izcēluma" xfId="127"/>
    <cellStyle name="40% no 2. izcēluma 2" xfId="128"/>
    <cellStyle name="40% no 2. izcēluma 3" xfId="129"/>
    <cellStyle name="40% no 2. izcēluma 4" xfId="130"/>
    <cellStyle name="40% no 3. izcēluma" xfId="131"/>
    <cellStyle name="40% no 3. izcēluma" xfId="132"/>
    <cellStyle name="40% no 3. izcēluma 2" xfId="133"/>
    <cellStyle name="40% no 3. izcēluma 3" xfId="134"/>
    <cellStyle name="40% no 3. izcēluma 4" xfId="135"/>
    <cellStyle name="40% no 4. izcēluma" xfId="136"/>
    <cellStyle name="40% no 4. izcēluma" xfId="137"/>
    <cellStyle name="40% no 4. izcēluma 2" xfId="138"/>
    <cellStyle name="40% no 4. izcēluma 3" xfId="139"/>
    <cellStyle name="40% no 4. izcēluma 4" xfId="140"/>
    <cellStyle name="40% no 5. izcēluma" xfId="141"/>
    <cellStyle name="40% no 5. izcēluma" xfId="142"/>
    <cellStyle name="40% no 5. izcēluma 2" xfId="143"/>
    <cellStyle name="40% no 5. izcēluma 3" xfId="144"/>
    <cellStyle name="40% no 5. izcēluma 4" xfId="145"/>
    <cellStyle name="40% no 6. izcēluma" xfId="146"/>
    <cellStyle name="40% no 6. izcēluma" xfId="147"/>
    <cellStyle name="40% no 6. izcēluma 2" xfId="148"/>
    <cellStyle name="40% no 6. izcēluma 3" xfId="149"/>
    <cellStyle name="40% no 6. izcēluma 4" xfId="150"/>
    <cellStyle name="5. izcēlums" xfId="151"/>
    <cellStyle name="5. izcēlums 2" xfId="152"/>
    <cellStyle name="5. izcēlums 3" xfId="153"/>
    <cellStyle name="5. izcēlums 4" xfId="154"/>
    <cellStyle name="6. izcēlums" xfId="155"/>
    <cellStyle name="6. izcēlums 2" xfId="156"/>
    <cellStyle name="6. izcēlums 3" xfId="157"/>
    <cellStyle name="6. izcēlums 4" xfId="158"/>
    <cellStyle name="60% - Accent1" xfId="159"/>
    <cellStyle name="60% - Accent2" xfId="160"/>
    <cellStyle name="60% - Accent3" xfId="161"/>
    <cellStyle name="60% - Accent4" xfId="162"/>
    <cellStyle name="60% - Accent5" xfId="163"/>
    <cellStyle name="60% - Accent6" xfId="164"/>
    <cellStyle name="60% - Izcēlums1" xfId="165"/>
    <cellStyle name="60% - Izcēlums2" xfId="166"/>
    <cellStyle name="60% - Izcēlums3" xfId="167"/>
    <cellStyle name="60% - Izcēlums4" xfId="168"/>
    <cellStyle name="60% - Izcēlums5" xfId="169"/>
    <cellStyle name="60% - Izcēlums6" xfId="170"/>
    <cellStyle name="60% - Акцент1" xfId="171"/>
    <cellStyle name="60% — акцент1" xfId="172"/>
    <cellStyle name="60% - Акцент1_DOP" xfId="173"/>
    <cellStyle name="60% - Акцент2" xfId="174"/>
    <cellStyle name="60% — акцент2" xfId="175"/>
    <cellStyle name="60% - Акцент2_DOP" xfId="176"/>
    <cellStyle name="60% - Акцент3" xfId="177"/>
    <cellStyle name="60% — акцент3" xfId="178"/>
    <cellStyle name="60% - Акцент3_DOP" xfId="179"/>
    <cellStyle name="60% - Акцент4" xfId="180"/>
    <cellStyle name="60% — акцент4" xfId="181"/>
    <cellStyle name="60% - Акцент4_DOP" xfId="182"/>
    <cellStyle name="60% - Акцент5" xfId="183"/>
    <cellStyle name="60% — акцент5" xfId="184"/>
    <cellStyle name="60% - Акцент5_DOP" xfId="185"/>
    <cellStyle name="60% - Акцент6" xfId="186"/>
    <cellStyle name="60% — акцент6" xfId="187"/>
    <cellStyle name="60% - Акцент6_DOP" xfId="188"/>
    <cellStyle name="60% no 1. izcēluma" xfId="189"/>
    <cellStyle name="60% no 1. izcēluma" xfId="190"/>
    <cellStyle name="60% no 1. izcēluma 2" xfId="191"/>
    <cellStyle name="60% no 1. izcēluma 3" xfId="192"/>
    <cellStyle name="60% no 1. izcēluma 4" xfId="193"/>
    <cellStyle name="60% no 2. izcēluma" xfId="194"/>
    <cellStyle name="60% no 2. izcēluma" xfId="195"/>
    <cellStyle name="60% no 2. izcēluma 2" xfId="196"/>
    <cellStyle name="60% no 2. izcēluma 3" xfId="197"/>
    <cellStyle name="60% no 2. izcēluma 4" xfId="198"/>
    <cellStyle name="60% no 3. izcēluma" xfId="199"/>
    <cellStyle name="60% no 3. izcēluma" xfId="200"/>
    <cellStyle name="60% no 3. izcēluma 2" xfId="201"/>
    <cellStyle name="60% no 3. izcēluma 3" xfId="202"/>
    <cellStyle name="60% no 3. izcēluma 4" xfId="203"/>
    <cellStyle name="60% no 4. izcēluma" xfId="204"/>
    <cellStyle name="60% no 4. izcēluma" xfId="205"/>
    <cellStyle name="60% no 4. izcēluma 2" xfId="206"/>
    <cellStyle name="60% no 4. izcēluma 3" xfId="207"/>
    <cellStyle name="60% no 4. izcēluma 4" xfId="208"/>
    <cellStyle name="60% no 5. izcēluma" xfId="209"/>
    <cellStyle name="60% no 5. izcēluma" xfId="210"/>
    <cellStyle name="60% no 5. izcēluma 2" xfId="211"/>
    <cellStyle name="60% no 5. izcēluma 3" xfId="212"/>
    <cellStyle name="60% no 5. izcēluma 4" xfId="213"/>
    <cellStyle name="60% no 6. izcēluma" xfId="214"/>
    <cellStyle name="60% no 6. izcēluma" xfId="215"/>
    <cellStyle name="60% no 6. izcēluma 2" xfId="216"/>
    <cellStyle name="60% no 6. izcēluma 3" xfId="217"/>
    <cellStyle name="60% no 6. izcēluma 4" xfId="218"/>
    <cellStyle name="Äåķåęķūé [0]_laroux" xfId="219"/>
    <cellStyle name="Äåķåęķūé_laroux" xfId="220"/>
    <cellStyle name="Accent1" xfId="221"/>
    <cellStyle name="Accent2" xfId="222"/>
    <cellStyle name="Accent3" xfId="223"/>
    <cellStyle name="Accent4" xfId="224"/>
    <cellStyle name="Accent5" xfId="225"/>
    <cellStyle name="Accent6" xfId="226"/>
    <cellStyle name="Aprēķināšana" xfId="227"/>
    <cellStyle name="Aprēķināšana 2" xfId="228"/>
    <cellStyle name="Aprēķināšana 3" xfId="229"/>
    <cellStyle name="Aprēķināšana 4" xfId="230"/>
    <cellStyle name="Bad" xfId="231"/>
    <cellStyle name="Brīdinājuma teksts" xfId="232"/>
    <cellStyle name="Brīdinājuma teksts 2" xfId="233"/>
    <cellStyle name="Brīdinājuma teksts 3" xfId="234"/>
    <cellStyle name="Brīdinājuma teksts 4" xfId="235"/>
    <cellStyle name="Calculation" xfId="236"/>
    <cellStyle name="Check Cell" xfId="237"/>
    <cellStyle name="Comma" xfId="238"/>
    <cellStyle name="Comma [0]" xfId="239"/>
    <cellStyle name="Comma 2" xfId="240"/>
    <cellStyle name="Comma 2 2" xfId="241"/>
    <cellStyle name="Comma 2 3" xfId="242"/>
    <cellStyle name="Comma 2 3 2" xfId="243"/>
    <cellStyle name="Comma 2 4" xfId="244"/>
    <cellStyle name="Comma 2_AR" xfId="245"/>
    <cellStyle name="Comma 3" xfId="246"/>
    <cellStyle name="Comma 3 4" xfId="247"/>
    <cellStyle name="Comma 4" xfId="248"/>
    <cellStyle name="Comma 4 2" xfId="249"/>
    <cellStyle name="Comma 5" xfId="250"/>
    <cellStyle name="Comma 6" xfId="251"/>
    <cellStyle name="Currency" xfId="252"/>
    <cellStyle name="Currency [0]" xfId="253"/>
    <cellStyle name="Currency 2" xfId="254"/>
    <cellStyle name="Currency 2 2" xfId="255"/>
    <cellStyle name="Currency 3" xfId="256"/>
    <cellStyle name="Currency 4" xfId="257"/>
    <cellStyle name="Currency 5" xfId="258"/>
    <cellStyle name="Currency 5 2" xfId="259"/>
    <cellStyle name="Currency 6" xfId="260"/>
    <cellStyle name="Currency 7" xfId="261"/>
    <cellStyle name="Currency 8" xfId="262"/>
    <cellStyle name="Date" xfId="263"/>
    <cellStyle name="Dezimal [0]_Nossner_Brücke" xfId="264"/>
    <cellStyle name="Dezimal_en_Master" xfId="265"/>
    <cellStyle name="Divider" xfId="266"/>
    <cellStyle name="Excel Built-in Normal" xfId="267"/>
    <cellStyle name="Excel Built-in Normal 1" xfId="268"/>
    <cellStyle name="Excel Built-in Normal 2" xfId="269"/>
    <cellStyle name="Excel Built-in Normal 3" xfId="270"/>
    <cellStyle name="Excel Built-in Normal_DOP" xfId="271"/>
    <cellStyle name="Explanatory Text" xfId="272"/>
    <cellStyle name="Fixed" xfId="273"/>
    <cellStyle name="Followed Hyperlink" xfId="274"/>
    <cellStyle name="Good" xfId="275"/>
    <cellStyle name="Heading" xfId="276"/>
    <cellStyle name="Heading 1" xfId="277"/>
    <cellStyle name="Heading 1 2" xfId="278"/>
    <cellStyle name="Heading 2" xfId="279"/>
    <cellStyle name="Heading 3" xfId="280"/>
    <cellStyle name="Heading 4" xfId="281"/>
    <cellStyle name="Heading1" xfId="282"/>
    <cellStyle name="Heading1 1" xfId="283"/>
    <cellStyle name="Heading1_DOP" xfId="284"/>
    <cellStyle name="Heading2" xfId="285"/>
    <cellStyle name="Headline I" xfId="286"/>
    <cellStyle name="Headline II" xfId="287"/>
    <cellStyle name="Headline III" xfId="288"/>
    <cellStyle name="Hyperlink" xfId="289"/>
    <cellStyle name="Hyperlink 2" xfId="290"/>
    <cellStyle name="Hyperlink 2 2" xfId="291"/>
    <cellStyle name="Hyperlink 2 3" xfId="292"/>
    <cellStyle name="Hyperlink 2 4" xfId="293"/>
    <cellStyle name="Ievade" xfId="294"/>
    <cellStyle name="Ievade 2" xfId="295"/>
    <cellStyle name="Ievade 3" xfId="296"/>
    <cellStyle name="Ievade 4" xfId="297"/>
    <cellStyle name="Input" xfId="298"/>
    <cellStyle name="Izcēlums (1. veids)" xfId="299"/>
    <cellStyle name="Izcēlums (2. veids)" xfId="300"/>
    <cellStyle name="Izcēlums (3. veids)" xfId="301"/>
    <cellStyle name="Izcēlums (4. veids)" xfId="302"/>
    <cellStyle name="Izcēlums (5. veids)" xfId="303"/>
    <cellStyle name="Izcēlums (6. veids)" xfId="304"/>
    <cellStyle name="Izcēlums1" xfId="305"/>
    <cellStyle name="Izcēlums2" xfId="306"/>
    <cellStyle name="Izcēlums3" xfId="307"/>
    <cellStyle name="Izcēlums4" xfId="308"/>
    <cellStyle name="Izcēlums5" xfId="309"/>
    <cellStyle name="Izcēlums6" xfId="310"/>
    <cellStyle name="Izvade" xfId="311"/>
    <cellStyle name="Izvade 2" xfId="312"/>
    <cellStyle name="Izvade 3" xfId="313"/>
    <cellStyle name="Izvade 4" xfId="314"/>
    <cellStyle name="Īįū÷ķūé_laroux" xfId="315"/>
    <cellStyle name="Kopsumma" xfId="316"/>
    <cellStyle name="Kopsumma 2" xfId="317"/>
    <cellStyle name="Kopsumma 3" xfId="318"/>
    <cellStyle name="Kopsumma 4" xfId="319"/>
    <cellStyle name="Labs" xfId="320"/>
    <cellStyle name="Labs 2" xfId="321"/>
    <cellStyle name="Labs 3" xfId="322"/>
    <cellStyle name="Labs 4" xfId="323"/>
    <cellStyle name="Linked Cell" xfId="324"/>
    <cellStyle name="Neitrāls" xfId="325"/>
    <cellStyle name="Neitrāls 2" xfId="326"/>
    <cellStyle name="Neitrāls 3" xfId="327"/>
    <cellStyle name="Neitrāls 4" xfId="328"/>
    <cellStyle name="Neutral" xfId="329"/>
    <cellStyle name="Norm੎੎" xfId="330"/>
    <cellStyle name="Normaali_light-98_gun" xfId="331"/>
    <cellStyle name="Normal 10" xfId="332"/>
    <cellStyle name="Normal 10 2" xfId="333"/>
    <cellStyle name="Normal 11" xfId="334"/>
    <cellStyle name="Normal 11 2" xfId="335"/>
    <cellStyle name="Normal 11 4" xfId="336"/>
    <cellStyle name="Normal 12" xfId="337"/>
    <cellStyle name="Normal 12 4" xfId="338"/>
    <cellStyle name="Normal 14" xfId="339"/>
    <cellStyle name="Normal 15_1.TS_IS" xfId="340"/>
    <cellStyle name="Normal 2" xfId="341"/>
    <cellStyle name="Normal 2 2" xfId="342"/>
    <cellStyle name="Normal 2 2 2" xfId="343"/>
    <cellStyle name="Normal 2 2 2 2" xfId="344"/>
    <cellStyle name="Normal 2 2 3" xfId="345"/>
    <cellStyle name="Normal 2 2 4" xfId="346"/>
    <cellStyle name="Normal 2 2 5" xfId="347"/>
    <cellStyle name="Normal 2 2_celt_darbi" xfId="348"/>
    <cellStyle name="Normal 2 3" xfId="349"/>
    <cellStyle name="Normal 2 3 2" xfId="350"/>
    <cellStyle name="Normal 2 3 3" xfId="351"/>
    <cellStyle name="Normal 2 3 4" xfId="352"/>
    <cellStyle name="Normal 2 3_DOP" xfId="353"/>
    <cellStyle name="Normal 2 4" xfId="354"/>
    <cellStyle name="Normal 2_ail" xfId="355"/>
    <cellStyle name="Normal 27" xfId="356"/>
    <cellStyle name="Normal 3" xfId="357"/>
    <cellStyle name="Normal 3 2" xfId="358"/>
    <cellStyle name="Normal 3 2 2" xfId="359"/>
    <cellStyle name="Normal 3 2 2 2" xfId="360"/>
    <cellStyle name="Normal 3 2_SAT" xfId="361"/>
    <cellStyle name="Normal 3_apk" xfId="362"/>
    <cellStyle name="Normal 4" xfId="363"/>
    <cellStyle name="Normal 4 2" xfId="364"/>
    <cellStyle name="Normal 4 3" xfId="365"/>
    <cellStyle name="Normal 4 4" xfId="366"/>
    <cellStyle name="Normal 4_Siltumtrase" xfId="367"/>
    <cellStyle name="Normal 44" xfId="368"/>
    <cellStyle name="Normal 5" xfId="369"/>
    <cellStyle name="Normal 5 2" xfId="370"/>
    <cellStyle name="Normal 5 2 3" xfId="371"/>
    <cellStyle name="Normal 5 2_SAT" xfId="372"/>
    <cellStyle name="Normal 5 4 2" xfId="373"/>
    <cellStyle name="Normal 5_celt_darbi" xfId="374"/>
    <cellStyle name="Normal 6" xfId="375"/>
    <cellStyle name="Normal 6 2" xfId="376"/>
    <cellStyle name="Normal 6 3" xfId="377"/>
    <cellStyle name="Normal 6 4" xfId="378"/>
    <cellStyle name="Normal 6_DOP" xfId="379"/>
    <cellStyle name="Normal 68" xfId="380"/>
    <cellStyle name="Normal 7" xfId="381"/>
    <cellStyle name="Normal 7 2" xfId="382"/>
    <cellStyle name="Normal 70" xfId="383"/>
    <cellStyle name="Normal 72 10" xfId="384"/>
    <cellStyle name="Normal 74 10" xfId="385"/>
    <cellStyle name="Normal 78" xfId="386"/>
    <cellStyle name="Normal 79" xfId="387"/>
    <cellStyle name="Normal 8" xfId="388"/>
    <cellStyle name="Normal 9" xfId="389"/>
    <cellStyle name="Normal_Log_dur" xfId="390"/>
    <cellStyle name="Normal_Polu_vidusskola_kopeja" xfId="391"/>
    <cellStyle name="Nosaukums" xfId="392"/>
    <cellStyle name="Nosaukums 2" xfId="393"/>
    <cellStyle name="Nosaukums 3" xfId="394"/>
    <cellStyle name="Nosaukums 4" xfId="395"/>
    <cellStyle name="Note" xfId="396"/>
    <cellStyle name="Note 2" xfId="397"/>
    <cellStyle name="Output" xfId="398"/>
    <cellStyle name="Parastais 2" xfId="399"/>
    <cellStyle name="Parastais 5" xfId="400"/>
    <cellStyle name="Parastais 7" xfId="401"/>
    <cellStyle name="Parastais_Izveerstaa_taame-forma" xfId="402"/>
    <cellStyle name="Parasts 2" xfId="403"/>
    <cellStyle name="Paskaidrojošs teksts" xfId="404"/>
    <cellStyle name="Paskaidrojošs teksts 2" xfId="405"/>
    <cellStyle name="Paskaidrojošs teksts 3" xfId="406"/>
    <cellStyle name="Paskaidrojošs teksts 4" xfId="407"/>
    <cellStyle name="Pārbaudes šūna" xfId="408"/>
    <cellStyle name="Pārbaudes šūna 2" xfId="409"/>
    <cellStyle name="Pārbaudes šūna 3" xfId="410"/>
    <cellStyle name="Pārbaudes šūna 4" xfId="411"/>
    <cellStyle name="Percent" xfId="412"/>
    <cellStyle name="Percent 2" xfId="413"/>
    <cellStyle name="Percent 3" xfId="414"/>
    <cellStyle name="Piezīme" xfId="415"/>
    <cellStyle name="Piezīme 2" xfId="416"/>
    <cellStyle name="Piezīme 3" xfId="417"/>
    <cellStyle name="Piezīme 4" xfId="418"/>
    <cellStyle name="Position" xfId="419"/>
    <cellStyle name="Result" xfId="420"/>
    <cellStyle name="Result 1" xfId="421"/>
    <cellStyle name="Result2" xfId="422"/>
    <cellStyle name="Result2 1" xfId="423"/>
    <cellStyle name="Result2 2" xfId="424"/>
    <cellStyle name="Result2 3" xfId="425"/>
    <cellStyle name="Saistīta šūna" xfId="426"/>
    <cellStyle name="Saistītā šūna" xfId="427"/>
    <cellStyle name="Saistītā šūna 2" xfId="428"/>
    <cellStyle name="Saistītā šūna 3" xfId="429"/>
    <cellStyle name="Saistītā šūna 4" xfId="430"/>
    <cellStyle name="Slikts" xfId="431"/>
    <cellStyle name="Slikts 2" xfId="432"/>
    <cellStyle name="Slikts 3" xfId="433"/>
    <cellStyle name="Slikts 4" xfId="434"/>
    <cellStyle name="Standard_cm_Master" xfId="435"/>
    <cellStyle name="Stils 1" xfId="436"/>
    <cellStyle name="Style 1" xfId="437"/>
    <cellStyle name="Style 1 2" xfId="438"/>
    <cellStyle name="Style 1 2 2" xfId="439"/>
    <cellStyle name="Style 1 2 2 2" xfId="440"/>
    <cellStyle name="Style 1 2 2_SAT" xfId="441"/>
    <cellStyle name="Style 1 2_SAT" xfId="442"/>
    <cellStyle name="Style 1_AR" xfId="443"/>
    <cellStyle name="Style 2" xfId="444"/>
    <cellStyle name="Style 2 2" xfId="445"/>
    <cellStyle name="Style 2_BK" xfId="446"/>
    <cellStyle name="Style 3" xfId="447"/>
    <cellStyle name="Title" xfId="448"/>
    <cellStyle name="Total" xfId="449"/>
    <cellStyle name="Unit" xfId="450"/>
    <cellStyle name="Virsraksts 1" xfId="451"/>
    <cellStyle name="Virsraksts 1 2" xfId="452"/>
    <cellStyle name="Virsraksts 1 3" xfId="453"/>
    <cellStyle name="Virsraksts 1 4" xfId="454"/>
    <cellStyle name="Virsraksts 2" xfId="455"/>
    <cellStyle name="Virsraksts 2 2" xfId="456"/>
    <cellStyle name="Virsraksts 2 3" xfId="457"/>
    <cellStyle name="Virsraksts 2 4" xfId="458"/>
    <cellStyle name="Virsraksts 3" xfId="459"/>
    <cellStyle name="Virsraksts 3 2" xfId="460"/>
    <cellStyle name="Virsraksts 3 3" xfId="461"/>
    <cellStyle name="Virsraksts 3 4" xfId="462"/>
    <cellStyle name="Virsraksts 4" xfId="463"/>
    <cellStyle name="Virsraksts 4 2" xfId="464"/>
    <cellStyle name="Virsraksts 4 3" xfId="465"/>
    <cellStyle name="Virsraksts 4 4" xfId="466"/>
    <cellStyle name="Währung [0]_Nossner_Brücke" xfId="467"/>
    <cellStyle name="Währung_en_Master" xfId="468"/>
    <cellStyle name="Warning Text" xfId="469"/>
    <cellStyle name="Акцент1" xfId="470"/>
    <cellStyle name="Акцент2" xfId="471"/>
    <cellStyle name="Акцент3" xfId="472"/>
    <cellStyle name="Акцент4" xfId="473"/>
    <cellStyle name="Акцент5" xfId="474"/>
    <cellStyle name="Акцент6" xfId="475"/>
    <cellStyle name="Ввод " xfId="476"/>
    <cellStyle name="Вывод" xfId="477"/>
    <cellStyle name="Вычисление" xfId="478"/>
    <cellStyle name="Заголовок 1" xfId="479"/>
    <cellStyle name="Заголовок 2" xfId="480"/>
    <cellStyle name="Заголовок 3" xfId="481"/>
    <cellStyle name="Заголовок 4" xfId="482"/>
    <cellStyle name="Итог" xfId="483"/>
    <cellStyle name="Контрольная ячейка" xfId="484"/>
    <cellStyle name="Название" xfId="485"/>
    <cellStyle name="Нейтральный" xfId="486"/>
    <cellStyle name="Обычный 13" xfId="487"/>
    <cellStyle name="Обычный 2" xfId="488"/>
    <cellStyle name="Обычный_2009-04-27_PED IESN" xfId="489"/>
    <cellStyle name="Плохой" xfId="490"/>
    <cellStyle name="Пояснение" xfId="491"/>
    <cellStyle name="Примечание" xfId="492"/>
    <cellStyle name="Связанная ячейка" xfId="493"/>
    <cellStyle name="Стиль 1" xfId="494"/>
    <cellStyle name="Стиль 2" xfId="495"/>
    <cellStyle name="Текст предупреждения" xfId="496"/>
    <cellStyle name="Финансовый_Gulbene siltinashana kor" xfId="497"/>
    <cellStyle name="Хороший" xfId="4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P107"/>
  <sheetViews>
    <sheetView showZeros="0" tabSelected="1" zoomScalePageLayoutView="0" workbookViewId="0" topLeftCell="A1">
      <selection activeCell="E101" sqref="E101"/>
    </sheetView>
  </sheetViews>
  <sheetFormatPr defaultColWidth="11.421875" defaultRowHeight="15"/>
  <cols>
    <col min="1" max="1" width="5.7109375" style="2" customWidth="1"/>
    <col min="2" max="2" width="6.00390625" style="2" customWidth="1"/>
    <col min="3" max="3" width="36.57421875" style="2" customWidth="1"/>
    <col min="4" max="4" width="4.8515625" style="2" customWidth="1"/>
    <col min="5" max="5" width="8.421875" style="2" customWidth="1"/>
    <col min="6" max="6" width="6.00390625" style="2" customWidth="1"/>
    <col min="7" max="7" width="5.7109375" style="2" customWidth="1"/>
    <col min="8" max="8" width="7.8515625" style="2" customWidth="1"/>
    <col min="9" max="9" width="7.7109375" style="2" customWidth="1"/>
    <col min="10" max="10" width="6.7109375" style="2" customWidth="1"/>
    <col min="11" max="11" width="8.8515625" style="2" customWidth="1"/>
    <col min="12" max="12" width="8.00390625" style="2" customWidth="1"/>
    <col min="13" max="13" width="8.8515625" style="2" customWidth="1"/>
    <col min="14" max="14" width="10.8515625" style="2" customWidth="1"/>
    <col min="15" max="15" width="9.28125" style="2" customWidth="1"/>
    <col min="16" max="16" width="10.140625" style="2" customWidth="1"/>
    <col min="17" max="17" width="10.140625" style="1" customWidth="1"/>
    <col min="18" max="16384" width="11.421875" style="1" customWidth="1"/>
  </cols>
  <sheetData>
    <row r="1" spans="1:16" ht="18">
      <c r="A1" s="88" t="s">
        <v>181</v>
      </c>
      <c r="B1" s="88"/>
      <c r="C1" s="88"/>
      <c r="D1" s="88"/>
      <c r="E1" s="88"/>
      <c r="F1" s="88"/>
      <c r="G1" s="88"/>
      <c r="H1" s="88"/>
      <c r="I1" s="88"/>
      <c r="J1" s="88"/>
      <c r="K1" s="88"/>
      <c r="L1" s="88"/>
      <c r="M1" s="88"/>
      <c r="N1" s="88"/>
      <c r="O1" s="88"/>
      <c r="P1" s="88"/>
    </row>
    <row r="2" spans="1:16" ht="35.25" customHeight="1">
      <c r="A2" s="89" t="s">
        <v>179</v>
      </c>
      <c r="B2" s="90"/>
      <c r="C2" s="90"/>
      <c r="D2" s="90"/>
      <c r="E2" s="90"/>
      <c r="F2" s="90"/>
      <c r="G2" s="90"/>
      <c r="H2" s="90"/>
      <c r="I2" s="90"/>
      <c r="J2" s="90"/>
      <c r="K2" s="90"/>
      <c r="L2" s="90"/>
      <c r="M2" s="90"/>
      <c r="N2" s="90"/>
      <c r="O2" s="90"/>
      <c r="P2" s="90"/>
    </row>
    <row r="3" spans="1:16" ht="15.75">
      <c r="A3" s="91" t="s">
        <v>120</v>
      </c>
      <c r="B3" s="91"/>
      <c r="C3" s="91"/>
      <c r="D3" s="91"/>
      <c r="E3" s="91"/>
      <c r="F3" s="91"/>
      <c r="G3" s="91"/>
      <c r="H3" s="91"/>
      <c r="I3" s="91"/>
      <c r="J3" s="91"/>
      <c r="K3" s="91"/>
      <c r="L3" s="91"/>
      <c r="M3" s="91"/>
      <c r="N3" s="91"/>
      <c r="O3" s="91"/>
      <c r="P3" s="91"/>
    </row>
    <row r="4" spans="1:16" ht="39.75" customHeight="1">
      <c r="A4" s="80" t="s">
        <v>177</v>
      </c>
      <c r="B4" s="80"/>
      <c r="C4" s="80"/>
      <c r="D4" s="80"/>
      <c r="E4" s="80"/>
      <c r="F4" s="80"/>
      <c r="G4" s="80"/>
      <c r="H4" s="80"/>
      <c r="I4" s="80"/>
      <c r="J4" s="80"/>
      <c r="K4" s="80"/>
      <c r="L4" s="80"/>
      <c r="M4" s="80"/>
      <c r="N4" s="80"/>
      <c r="O4" s="80"/>
      <c r="P4" s="80"/>
    </row>
    <row r="5" spans="1:16" ht="40.5" customHeight="1">
      <c r="A5" s="80" t="s">
        <v>178</v>
      </c>
      <c r="B5" s="80"/>
      <c r="C5" s="80"/>
      <c r="D5" s="80"/>
      <c r="E5" s="80"/>
      <c r="F5" s="80"/>
      <c r="G5" s="80"/>
      <c r="H5" s="80"/>
      <c r="I5" s="80"/>
      <c r="J5" s="80"/>
      <c r="K5" s="80"/>
      <c r="L5" s="80"/>
      <c r="M5" s="80"/>
      <c r="N5" s="80"/>
      <c r="O5" s="80"/>
      <c r="P5" s="80"/>
    </row>
    <row r="6" spans="1:16" ht="29.25" customHeight="1">
      <c r="A6" s="80" t="s">
        <v>180</v>
      </c>
      <c r="B6" s="80"/>
      <c r="C6" s="80"/>
      <c r="D6" s="80"/>
      <c r="E6" s="80"/>
      <c r="F6" s="80"/>
      <c r="G6" s="80"/>
      <c r="H6" s="80"/>
      <c r="I6" s="80"/>
      <c r="J6" s="80"/>
      <c r="K6" s="80"/>
      <c r="L6" s="80"/>
      <c r="M6" s="80"/>
      <c r="N6" s="80"/>
      <c r="O6" s="80"/>
      <c r="P6" s="80"/>
    </row>
    <row r="7" spans="1:16" ht="15.75" customHeight="1">
      <c r="A7" s="80" t="s">
        <v>97</v>
      </c>
      <c r="B7" s="80"/>
      <c r="C7" s="80"/>
      <c r="D7" s="80"/>
      <c r="E7" s="80"/>
      <c r="F7" s="80"/>
      <c r="G7" s="80"/>
      <c r="H7" s="80"/>
      <c r="I7" s="80"/>
      <c r="J7" s="80"/>
      <c r="K7" s="80"/>
      <c r="L7" s="80"/>
      <c r="M7" s="80"/>
      <c r="N7" s="80"/>
      <c r="O7" s="80"/>
      <c r="P7" s="80"/>
    </row>
    <row r="8" spans="1:16" ht="15.75">
      <c r="A8" s="4"/>
      <c r="B8" s="4"/>
      <c r="C8" s="4"/>
      <c r="D8" s="4"/>
      <c r="E8" s="4"/>
      <c r="F8" s="4"/>
      <c r="G8" s="4"/>
      <c r="H8" s="4"/>
      <c r="I8" s="4"/>
      <c r="J8" s="4"/>
      <c r="K8" s="4"/>
      <c r="L8" s="4"/>
      <c r="M8" s="4"/>
      <c r="N8" s="4"/>
      <c r="O8" s="4"/>
      <c r="P8" s="4"/>
    </row>
    <row r="9" spans="1:16" s="36" customFormat="1" ht="12.75">
      <c r="A9" s="87" t="s">
        <v>174</v>
      </c>
      <c r="B9" s="87"/>
      <c r="C9" s="87"/>
      <c r="D9" s="87"/>
      <c r="E9" s="87"/>
      <c r="F9" s="87"/>
      <c r="G9" s="87"/>
      <c r="H9" s="87"/>
      <c r="I9" s="43"/>
      <c r="J9" s="43"/>
      <c r="K9" s="43"/>
      <c r="L9" s="81" t="s">
        <v>121</v>
      </c>
      <c r="M9" s="81"/>
      <c r="N9" s="82">
        <f>P102</f>
        <v>0</v>
      </c>
      <c r="O9" s="82"/>
      <c r="P9" s="43" t="s">
        <v>105</v>
      </c>
    </row>
    <row r="10" spans="1:16" s="36" customFormat="1" ht="15.75" customHeight="1">
      <c r="A10" s="44"/>
      <c r="B10" s="44"/>
      <c r="C10" s="44"/>
      <c r="D10" s="30">
        <v>5</v>
      </c>
      <c r="E10" s="44"/>
      <c r="F10" s="44"/>
      <c r="G10" s="44"/>
      <c r="H10" s="44"/>
      <c r="I10" s="84" t="s">
        <v>136</v>
      </c>
      <c r="J10" s="84"/>
      <c r="K10" s="84"/>
      <c r="L10" s="84"/>
      <c r="M10" s="84"/>
      <c r="N10" s="84"/>
      <c r="O10" s="84"/>
      <c r="P10" s="84"/>
    </row>
    <row r="11" spans="1:16" s="36" customFormat="1" ht="15.75" customHeight="1">
      <c r="A11" s="85" t="s">
        <v>122</v>
      </c>
      <c r="B11" s="85" t="s">
        <v>123</v>
      </c>
      <c r="C11" s="86" t="s">
        <v>124</v>
      </c>
      <c r="D11" s="85" t="s">
        <v>125</v>
      </c>
      <c r="E11" s="85" t="s">
        <v>126</v>
      </c>
      <c r="F11" s="86" t="s">
        <v>127</v>
      </c>
      <c r="G11" s="86"/>
      <c r="H11" s="86"/>
      <c r="I11" s="86"/>
      <c r="J11" s="86"/>
      <c r="K11" s="86"/>
      <c r="L11" s="86" t="s">
        <v>128</v>
      </c>
      <c r="M11" s="86"/>
      <c r="N11" s="86"/>
      <c r="O11" s="86"/>
      <c r="P11" s="86"/>
    </row>
    <row r="12" spans="1:16" s="36" customFormat="1" ht="66.75" customHeight="1">
      <c r="A12" s="85"/>
      <c r="B12" s="85"/>
      <c r="C12" s="86"/>
      <c r="D12" s="85"/>
      <c r="E12" s="85"/>
      <c r="F12" s="23" t="s">
        <v>114</v>
      </c>
      <c r="G12" s="23" t="s">
        <v>106</v>
      </c>
      <c r="H12" s="23" t="s">
        <v>107</v>
      </c>
      <c r="I12" s="23" t="s">
        <v>108</v>
      </c>
      <c r="J12" s="23" t="s">
        <v>109</v>
      </c>
      <c r="K12" s="23" t="s">
        <v>110</v>
      </c>
      <c r="L12" s="23" t="s">
        <v>115</v>
      </c>
      <c r="M12" s="23" t="s">
        <v>107</v>
      </c>
      <c r="N12" s="23" t="s">
        <v>111</v>
      </c>
      <c r="O12" s="23" t="s">
        <v>109</v>
      </c>
      <c r="P12" s="23" t="s">
        <v>112</v>
      </c>
    </row>
    <row r="13" spans="1:16" s="35" customFormat="1" ht="12">
      <c r="A13" s="34">
        <v>1</v>
      </c>
      <c r="B13" s="34">
        <v>2</v>
      </c>
      <c r="C13" s="34">
        <v>3</v>
      </c>
      <c r="D13" s="34">
        <v>4</v>
      </c>
      <c r="E13" s="34">
        <v>5</v>
      </c>
      <c r="F13" s="34">
        <v>6</v>
      </c>
      <c r="G13" s="34">
        <v>7</v>
      </c>
      <c r="H13" s="34">
        <v>8</v>
      </c>
      <c r="I13" s="34">
        <v>9</v>
      </c>
      <c r="J13" s="34">
        <v>10</v>
      </c>
      <c r="K13" s="34">
        <v>11</v>
      </c>
      <c r="L13" s="34">
        <v>12</v>
      </c>
      <c r="M13" s="34">
        <v>13</v>
      </c>
      <c r="N13" s="34">
        <v>14</v>
      </c>
      <c r="O13" s="34">
        <v>15</v>
      </c>
      <c r="P13" s="34">
        <v>16</v>
      </c>
    </row>
    <row r="14" spans="1:16" s="33" customFormat="1" ht="12.75">
      <c r="A14" s="65">
        <v>1</v>
      </c>
      <c r="B14" s="55"/>
      <c r="C14" s="66" t="s">
        <v>138</v>
      </c>
      <c r="D14" s="37"/>
      <c r="E14" s="31"/>
      <c r="F14" s="31"/>
      <c r="G14" s="31"/>
      <c r="H14" s="31">
        <f>ROUND(F14*G14,2)</f>
        <v>0</v>
      </c>
      <c r="I14" s="37"/>
      <c r="J14" s="31"/>
      <c r="K14" s="3">
        <f>SUM(J14,I14,H14)</f>
        <v>0</v>
      </c>
      <c r="L14" s="3">
        <f>ROUND(E14*F14,2)</f>
        <v>0</v>
      </c>
      <c r="M14" s="3">
        <f>ROUND(E14*H14,2)</f>
        <v>0</v>
      </c>
      <c r="N14" s="3">
        <f>ROUND(E14*I14,2)</f>
        <v>0</v>
      </c>
      <c r="O14" s="3">
        <f>ROUND(E14*J14,2)</f>
        <v>0</v>
      </c>
      <c r="P14" s="3">
        <f>SUM(M14:O14)</f>
        <v>0</v>
      </c>
    </row>
    <row r="15" spans="1:16" s="33" customFormat="1" ht="25.5">
      <c r="A15" s="67" t="s">
        <v>56</v>
      </c>
      <c r="B15" s="55"/>
      <c r="C15" s="68" t="s">
        <v>139</v>
      </c>
      <c r="D15" s="47" t="s">
        <v>129</v>
      </c>
      <c r="E15" s="48">
        <v>2</v>
      </c>
      <c r="F15" s="31"/>
      <c r="G15" s="31"/>
      <c r="H15" s="31"/>
      <c r="I15" s="31"/>
      <c r="J15" s="31"/>
      <c r="K15" s="3"/>
      <c r="L15" s="3"/>
      <c r="M15" s="3"/>
      <c r="N15" s="3"/>
      <c r="O15" s="3"/>
      <c r="P15" s="3"/>
    </row>
    <row r="16" spans="1:16" s="33" customFormat="1" ht="25.5">
      <c r="A16" s="67" t="s">
        <v>44</v>
      </c>
      <c r="B16" s="55"/>
      <c r="C16" s="52" t="s">
        <v>140</v>
      </c>
      <c r="D16" s="47" t="s">
        <v>129</v>
      </c>
      <c r="E16" s="48">
        <v>2</v>
      </c>
      <c r="F16" s="31"/>
      <c r="G16" s="31"/>
      <c r="H16" s="31"/>
      <c r="I16" s="31"/>
      <c r="J16" s="31"/>
      <c r="K16" s="3"/>
      <c r="L16" s="3"/>
      <c r="M16" s="3"/>
      <c r="N16" s="3"/>
      <c r="O16" s="3"/>
      <c r="P16" s="3"/>
    </row>
    <row r="17" spans="1:16" s="33" customFormat="1" ht="12.75">
      <c r="A17" s="67" t="s">
        <v>45</v>
      </c>
      <c r="B17" s="55"/>
      <c r="C17" s="52" t="s">
        <v>141</v>
      </c>
      <c r="D17" s="47" t="s">
        <v>129</v>
      </c>
      <c r="E17" s="48">
        <v>6</v>
      </c>
      <c r="F17" s="31"/>
      <c r="G17" s="31"/>
      <c r="H17" s="31"/>
      <c r="I17" s="31"/>
      <c r="J17" s="31"/>
      <c r="K17" s="3"/>
      <c r="L17" s="3"/>
      <c r="M17" s="3"/>
      <c r="N17" s="3"/>
      <c r="O17" s="3"/>
      <c r="P17" s="3"/>
    </row>
    <row r="18" spans="1:16" s="33" customFormat="1" ht="25.5">
      <c r="A18" s="67" t="s">
        <v>46</v>
      </c>
      <c r="B18" s="55"/>
      <c r="C18" s="52" t="s">
        <v>142</v>
      </c>
      <c r="D18" s="47" t="s">
        <v>129</v>
      </c>
      <c r="E18" s="48">
        <v>2</v>
      </c>
      <c r="F18" s="31"/>
      <c r="G18" s="31"/>
      <c r="H18" s="31"/>
      <c r="I18" s="31"/>
      <c r="J18" s="31"/>
      <c r="K18" s="3"/>
      <c r="L18" s="3"/>
      <c r="M18" s="3"/>
      <c r="N18" s="3"/>
      <c r="O18" s="3"/>
      <c r="P18" s="3"/>
    </row>
    <row r="19" spans="1:16" s="33" customFormat="1" ht="12.75">
      <c r="A19" s="65">
        <v>2</v>
      </c>
      <c r="B19" s="55"/>
      <c r="C19" s="66" t="s">
        <v>143</v>
      </c>
      <c r="D19" s="69"/>
      <c r="E19" s="69"/>
      <c r="F19" s="31"/>
      <c r="G19" s="31"/>
      <c r="H19" s="31"/>
      <c r="I19" s="31"/>
      <c r="J19" s="31"/>
      <c r="K19" s="3"/>
      <c r="L19" s="3"/>
      <c r="M19" s="3"/>
      <c r="N19" s="3"/>
      <c r="O19" s="3"/>
      <c r="P19" s="3"/>
    </row>
    <row r="20" spans="1:16" s="33" customFormat="1" ht="12.75">
      <c r="A20" s="70" t="s">
        <v>47</v>
      </c>
      <c r="B20" s="55"/>
      <c r="C20" s="52" t="s">
        <v>144</v>
      </c>
      <c r="D20" s="47" t="s">
        <v>129</v>
      </c>
      <c r="E20" s="48">
        <v>8</v>
      </c>
      <c r="F20" s="56"/>
      <c r="G20" s="31"/>
      <c r="H20" s="31"/>
      <c r="I20" s="53"/>
      <c r="J20" s="57"/>
      <c r="K20" s="3"/>
      <c r="L20" s="3"/>
      <c r="M20" s="3"/>
      <c r="N20" s="3"/>
      <c r="O20" s="3"/>
      <c r="P20" s="3"/>
    </row>
    <row r="21" spans="1:16" s="33" customFormat="1" ht="38.25">
      <c r="A21" s="70" t="s">
        <v>48</v>
      </c>
      <c r="B21" s="55"/>
      <c r="C21" s="52" t="s">
        <v>145</v>
      </c>
      <c r="D21" s="47" t="s">
        <v>116</v>
      </c>
      <c r="E21" s="48">
        <v>3226</v>
      </c>
      <c r="F21" s="53"/>
      <c r="G21" s="31"/>
      <c r="H21" s="31"/>
      <c r="I21" s="53"/>
      <c r="J21" s="53"/>
      <c r="K21" s="3"/>
      <c r="L21" s="3"/>
      <c r="M21" s="3"/>
      <c r="N21" s="3"/>
      <c r="O21" s="3"/>
      <c r="P21" s="3"/>
    </row>
    <row r="22" spans="1:16" s="33" customFormat="1" ht="38.25">
      <c r="A22" s="70" t="s">
        <v>49</v>
      </c>
      <c r="B22" s="55"/>
      <c r="C22" s="52" t="s">
        <v>146</v>
      </c>
      <c r="D22" s="47" t="s">
        <v>116</v>
      </c>
      <c r="E22" s="48">
        <f>34+30+12+2*27+2*29+2*9+2*12+2*25+2*10+2*13</f>
        <v>326</v>
      </c>
      <c r="F22" s="53"/>
      <c r="G22" s="31"/>
      <c r="H22" s="31"/>
      <c r="I22" s="53"/>
      <c r="J22" s="53"/>
      <c r="K22" s="3"/>
      <c r="L22" s="3"/>
      <c r="M22" s="3"/>
      <c r="N22" s="3"/>
      <c r="O22" s="3"/>
      <c r="P22" s="3"/>
    </row>
    <row r="23" spans="1:16" s="33" customFormat="1" ht="38.25">
      <c r="A23" s="70" t="s">
        <v>57</v>
      </c>
      <c r="B23" s="55"/>
      <c r="C23" s="52" t="s">
        <v>147</v>
      </c>
      <c r="D23" s="47" t="s">
        <v>116</v>
      </c>
      <c r="E23" s="48">
        <v>120</v>
      </c>
      <c r="F23" s="53"/>
      <c r="G23" s="31"/>
      <c r="H23" s="31"/>
      <c r="I23" s="53"/>
      <c r="J23" s="53"/>
      <c r="K23" s="3"/>
      <c r="L23" s="3"/>
      <c r="M23" s="3"/>
      <c r="N23" s="3"/>
      <c r="O23" s="3"/>
      <c r="P23" s="3"/>
    </row>
    <row r="24" spans="1:16" s="33" customFormat="1" ht="25.5">
      <c r="A24" s="70" t="s">
        <v>58</v>
      </c>
      <c r="B24" s="55"/>
      <c r="C24" s="52" t="s">
        <v>148</v>
      </c>
      <c r="D24" s="47" t="s">
        <v>116</v>
      </c>
      <c r="E24" s="48">
        <v>30</v>
      </c>
      <c r="F24" s="53"/>
      <c r="G24" s="31"/>
      <c r="H24" s="31"/>
      <c r="I24" s="53"/>
      <c r="J24" s="53"/>
      <c r="K24" s="3"/>
      <c r="L24" s="3"/>
      <c r="M24" s="3"/>
      <c r="N24" s="3"/>
      <c r="O24" s="3"/>
      <c r="P24" s="3"/>
    </row>
    <row r="25" spans="1:16" s="33" customFormat="1" ht="25.5">
      <c r="A25" s="70" t="s">
        <v>59</v>
      </c>
      <c r="B25" s="55"/>
      <c r="C25" s="52" t="s">
        <v>149</v>
      </c>
      <c r="D25" s="47" t="s">
        <v>116</v>
      </c>
      <c r="E25" s="48">
        <v>3660</v>
      </c>
      <c r="F25" s="53"/>
      <c r="G25" s="31"/>
      <c r="H25" s="31"/>
      <c r="I25" s="53"/>
      <c r="J25" s="53"/>
      <c r="K25" s="3"/>
      <c r="L25" s="3"/>
      <c r="M25" s="3"/>
      <c r="N25" s="3"/>
      <c r="O25" s="3"/>
      <c r="P25" s="3"/>
    </row>
    <row r="26" spans="1:16" s="33" customFormat="1" ht="25.5">
      <c r="A26" s="70" t="s">
        <v>60</v>
      </c>
      <c r="B26" s="55"/>
      <c r="C26" s="52" t="s">
        <v>150</v>
      </c>
      <c r="D26" s="47" t="s">
        <v>116</v>
      </c>
      <c r="E26" s="48">
        <v>604</v>
      </c>
      <c r="F26" s="53"/>
      <c r="G26" s="31"/>
      <c r="H26" s="31"/>
      <c r="I26" s="53"/>
      <c r="J26" s="53"/>
      <c r="K26" s="3"/>
      <c r="L26" s="3"/>
      <c r="M26" s="3"/>
      <c r="N26" s="3"/>
      <c r="O26" s="3"/>
      <c r="P26" s="3"/>
    </row>
    <row r="27" spans="1:16" s="33" customFormat="1" ht="25.5">
      <c r="A27" s="70" t="s">
        <v>61</v>
      </c>
      <c r="B27" s="55"/>
      <c r="C27" s="52" t="s">
        <v>151</v>
      </c>
      <c r="D27" s="47" t="s">
        <v>129</v>
      </c>
      <c r="E27" s="48">
        <v>10</v>
      </c>
      <c r="F27" s="53"/>
      <c r="G27" s="31"/>
      <c r="H27" s="31"/>
      <c r="I27" s="53"/>
      <c r="J27" s="53"/>
      <c r="K27" s="3"/>
      <c r="L27" s="3"/>
      <c r="M27" s="3"/>
      <c r="N27" s="3"/>
      <c r="O27" s="3"/>
      <c r="P27" s="3"/>
    </row>
    <row r="28" spans="1:16" s="33" customFormat="1" ht="25.5">
      <c r="A28" s="70" t="s">
        <v>62</v>
      </c>
      <c r="B28" s="55"/>
      <c r="C28" s="52" t="s">
        <v>152</v>
      </c>
      <c r="D28" s="47" t="s">
        <v>116</v>
      </c>
      <c r="E28" s="48">
        <v>43</v>
      </c>
      <c r="F28" s="53"/>
      <c r="G28" s="31"/>
      <c r="H28" s="31"/>
      <c r="I28" s="53"/>
      <c r="J28" s="53"/>
      <c r="K28" s="3"/>
      <c r="L28" s="3"/>
      <c r="M28" s="3"/>
      <c r="N28" s="3"/>
      <c r="O28" s="3"/>
      <c r="P28" s="3"/>
    </row>
    <row r="29" spans="1:16" s="33" customFormat="1" ht="25.5">
      <c r="A29" s="70" t="s">
        <v>63</v>
      </c>
      <c r="B29" s="55"/>
      <c r="C29" s="52" t="s">
        <v>153</v>
      </c>
      <c r="D29" s="47" t="s">
        <v>116</v>
      </c>
      <c r="E29" s="48">
        <v>4302</v>
      </c>
      <c r="F29" s="53"/>
      <c r="G29" s="31"/>
      <c r="H29" s="31"/>
      <c r="I29" s="53"/>
      <c r="J29" s="53"/>
      <c r="K29" s="3"/>
      <c r="L29" s="3"/>
      <c r="M29" s="3"/>
      <c r="N29" s="3"/>
      <c r="O29" s="3"/>
      <c r="P29" s="3"/>
    </row>
    <row r="30" spans="1:16" s="33" customFormat="1" ht="25.5">
      <c r="A30" s="70" t="s">
        <v>64</v>
      </c>
      <c r="B30" s="55"/>
      <c r="C30" s="52" t="s">
        <v>154</v>
      </c>
      <c r="D30" s="47" t="s">
        <v>116</v>
      </c>
      <c r="E30" s="48">
        <v>25</v>
      </c>
      <c r="F30" s="53"/>
      <c r="G30" s="31"/>
      <c r="H30" s="31"/>
      <c r="I30" s="53"/>
      <c r="J30" s="53"/>
      <c r="K30" s="3"/>
      <c r="L30" s="3"/>
      <c r="M30" s="3"/>
      <c r="N30" s="3"/>
      <c r="O30" s="3"/>
      <c r="P30" s="3"/>
    </row>
    <row r="31" spans="1:16" s="33" customFormat="1" ht="38.25">
      <c r="A31" s="70" t="s">
        <v>65</v>
      </c>
      <c r="B31" s="55"/>
      <c r="C31" s="52" t="s">
        <v>155</v>
      </c>
      <c r="D31" s="47" t="s">
        <v>116</v>
      </c>
      <c r="E31" s="48">
        <v>16</v>
      </c>
      <c r="F31" s="53"/>
      <c r="G31" s="31"/>
      <c r="H31" s="31"/>
      <c r="I31" s="53"/>
      <c r="J31" s="53"/>
      <c r="K31" s="3"/>
      <c r="L31" s="3"/>
      <c r="M31" s="3"/>
      <c r="N31" s="3"/>
      <c r="O31" s="3"/>
      <c r="P31" s="3"/>
    </row>
    <row r="32" spans="1:16" s="33" customFormat="1" ht="25.5">
      <c r="A32" s="70" t="s">
        <v>66</v>
      </c>
      <c r="B32" s="55"/>
      <c r="C32" s="52" t="s">
        <v>156</v>
      </c>
      <c r="D32" s="47" t="s">
        <v>19</v>
      </c>
      <c r="E32" s="48">
        <v>2</v>
      </c>
      <c r="F32" s="53"/>
      <c r="G32" s="31"/>
      <c r="H32" s="31"/>
      <c r="I32" s="53"/>
      <c r="J32" s="53"/>
      <c r="K32" s="3"/>
      <c r="L32" s="3"/>
      <c r="M32" s="3"/>
      <c r="N32" s="3"/>
      <c r="O32" s="3"/>
      <c r="P32" s="3"/>
    </row>
    <row r="33" spans="1:16" s="33" customFormat="1" ht="25.5">
      <c r="A33" s="70" t="s">
        <v>67</v>
      </c>
      <c r="B33" s="55"/>
      <c r="C33" s="52" t="s">
        <v>157</v>
      </c>
      <c r="D33" s="47" t="s">
        <v>129</v>
      </c>
      <c r="E33" s="48">
        <v>8</v>
      </c>
      <c r="F33" s="53"/>
      <c r="G33" s="31"/>
      <c r="H33" s="31"/>
      <c r="I33" s="53"/>
      <c r="J33" s="53"/>
      <c r="K33" s="3"/>
      <c r="L33" s="3"/>
      <c r="M33" s="3"/>
      <c r="N33" s="3"/>
      <c r="O33" s="3"/>
      <c r="P33" s="3"/>
    </row>
    <row r="34" spans="1:16" s="33" customFormat="1" ht="25.5">
      <c r="A34" s="70" t="s">
        <v>68</v>
      </c>
      <c r="B34" s="55"/>
      <c r="C34" s="52" t="s">
        <v>158</v>
      </c>
      <c r="D34" s="47" t="s">
        <v>129</v>
      </c>
      <c r="E34" s="48">
        <v>4</v>
      </c>
      <c r="F34" s="53"/>
      <c r="G34" s="31"/>
      <c r="H34" s="31"/>
      <c r="I34" s="53"/>
      <c r="J34" s="53"/>
      <c r="K34" s="3"/>
      <c r="L34" s="3"/>
      <c r="M34" s="3"/>
      <c r="N34" s="3"/>
      <c r="O34" s="3"/>
      <c r="P34" s="3"/>
    </row>
    <row r="35" spans="1:16" s="33" customFormat="1" ht="12.75">
      <c r="A35" s="70" t="s">
        <v>69</v>
      </c>
      <c r="B35" s="55"/>
      <c r="C35" s="52" t="s">
        <v>159</v>
      </c>
      <c r="D35" s="47" t="s">
        <v>20</v>
      </c>
      <c r="E35" s="48">
        <v>6</v>
      </c>
      <c r="F35" s="53"/>
      <c r="G35" s="31"/>
      <c r="H35" s="31"/>
      <c r="I35" s="53"/>
      <c r="J35" s="53"/>
      <c r="K35" s="3"/>
      <c r="L35" s="3"/>
      <c r="M35" s="3"/>
      <c r="N35" s="3"/>
      <c r="O35" s="3"/>
      <c r="P35" s="3"/>
    </row>
    <row r="36" spans="1:16" s="33" customFormat="1" ht="38.25">
      <c r="A36" s="70" t="s">
        <v>70</v>
      </c>
      <c r="B36" s="55"/>
      <c r="C36" s="52" t="s">
        <v>160</v>
      </c>
      <c r="D36" s="47" t="s">
        <v>129</v>
      </c>
      <c r="E36" s="48">
        <v>8</v>
      </c>
      <c r="F36" s="53"/>
      <c r="G36" s="31"/>
      <c r="H36" s="31"/>
      <c r="I36" s="53"/>
      <c r="J36" s="53"/>
      <c r="K36" s="3"/>
      <c r="L36" s="3"/>
      <c r="M36" s="3"/>
      <c r="N36" s="3"/>
      <c r="O36" s="3"/>
      <c r="P36" s="3"/>
    </row>
    <row r="37" spans="1:16" s="33" customFormat="1" ht="12.75">
      <c r="A37" s="65">
        <v>3</v>
      </c>
      <c r="B37" s="55"/>
      <c r="C37" s="66" t="s">
        <v>161</v>
      </c>
      <c r="D37" s="69"/>
      <c r="E37" s="69"/>
      <c r="F37" s="53"/>
      <c r="G37" s="31"/>
      <c r="H37" s="31"/>
      <c r="I37" s="53"/>
      <c r="J37" s="53"/>
      <c r="K37" s="3"/>
      <c r="L37" s="3"/>
      <c r="M37" s="3"/>
      <c r="N37" s="3"/>
      <c r="O37" s="3"/>
      <c r="P37" s="3"/>
    </row>
    <row r="38" spans="1:16" s="33" customFormat="1" ht="25.5">
      <c r="A38" s="70" t="s">
        <v>50</v>
      </c>
      <c r="B38" s="55"/>
      <c r="C38" s="52" t="s">
        <v>162</v>
      </c>
      <c r="D38" s="47" t="s">
        <v>21</v>
      </c>
      <c r="E38" s="48">
        <v>81</v>
      </c>
      <c r="F38" s="53"/>
      <c r="G38" s="31"/>
      <c r="H38" s="31"/>
      <c r="I38" s="53"/>
      <c r="J38" s="53"/>
      <c r="K38" s="3"/>
      <c r="L38" s="3"/>
      <c r="M38" s="3"/>
      <c r="N38" s="3"/>
      <c r="O38" s="3"/>
      <c r="P38" s="3"/>
    </row>
    <row r="39" spans="1:16" s="33" customFormat="1" ht="12.75">
      <c r="A39" s="70" t="s">
        <v>51</v>
      </c>
      <c r="B39" s="55"/>
      <c r="C39" s="52" t="s">
        <v>163</v>
      </c>
      <c r="D39" s="47" t="s">
        <v>104</v>
      </c>
      <c r="E39" s="46">
        <v>397.1</v>
      </c>
      <c r="F39" s="53"/>
      <c r="G39" s="31"/>
      <c r="H39" s="31"/>
      <c r="I39" s="53"/>
      <c r="J39" s="53"/>
      <c r="K39" s="3"/>
      <c r="L39" s="3"/>
      <c r="M39" s="3"/>
      <c r="N39" s="3"/>
      <c r="O39" s="3"/>
      <c r="P39" s="3"/>
    </row>
    <row r="40" spans="1:16" s="33" customFormat="1" ht="25.5">
      <c r="A40" s="70" t="s">
        <v>52</v>
      </c>
      <c r="B40" s="55"/>
      <c r="C40" s="52" t="s">
        <v>164</v>
      </c>
      <c r="D40" s="47" t="s">
        <v>104</v>
      </c>
      <c r="E40" s="46">
        <v>34.6</v>
      </c>
      <c r="F40" s="77"/>
      <c r="G40" s="31"/>
      <c r="H40" s="31"/>
      <c r="I40" s="53"/>
      <c r="J40" s="53"/>
      <c r="K40" s="3"/>
      <c r="L40" s="3"/>
      <c r="M40" s="3"/>
      <c r="N40" s="3"/>
      <c r="O40" s="3"/>
      <c r="P40" s="3"/>
    </row>
    <row r="41" spans="1:16" s="33" customFormat="1" ht="25.5">
      <c r="A41" s="70" t="s">
        <v>53</v>
      </c>
      <c r="B41" s="55"/>
      <c r="C41" s="52" t="s">
        <v>165</v>
      </c>
      <c r="D41" s="47" t="s">
        <v>104</v>
      </c>
      <c r="E41" s="46">
        <v>34.6</v>
      </c>
      <c r="F41" s="53"/>
      <c r="G41" s="31"/>
      <c r="H41" s="31"/>
      <c r="I41" s="53"/>
      <c r="J41" s="53"/>
      <c r="K41" s="3"/>
      <c r="L41" s="3"/>
      <c r="M41" s="3"/>
      <c r="N41" s="3"/>
      <c r="O41" s="3"/>
      <c r="P41" s="3"/>
    </row>
    <row r="42" spans="1:16" s="33" customFormat="1" ht="25.5">
      <c r="A42" s="70" t="s">
        <v>54</v>
      </c>
      <c r="B42" s="55"/>
      <c r="C42" s="52" t="s">
        <v>166</v>
      </c>
      <c r="D42" s="47" t="s">
        <v>104</v>
      </c>
      <c r="E42" s="46">
        <v>34.6</v>
      </c>
      <c r="F42" s="53"/>
      <c r="G42" s="31"/>
      <c r="H42" s="31"/>
      <c r="I42" s="53"/>
      <c r="J42" s="53"/>
      <c r="K42" s="3"/>
      <c r="L42" s="3"/>
      <c r="M42" s="3"/>
      <c r="N42" s="3"/>
      <c r="O42" s="3"/>
      <c r="P42" s="3"/>
    </row>
    <row r="43" spans="1:16" s="33" customFormat="1" ht="12.75">
      <c r="A43" s="70" t="s">
        <v>55</v>
      </c>
      <c r="B43" s="55"/>
      <c r="C43" s="52" t="s">
        <v>167</v>
      </c>
      <c r="D43" s="47" t="s">
        <v>104</v>
      </c>
      <c r="E43" s="46">
        <v>1444.25</v>
      </c>
      <c r="F43" s="53"/>
      <c r="G43" s="31"/>
      <c r="H43" s="31"/>
      <c r="I43" s="53"/>
      <c r="J43" s="53"/>
      <c r="K43" s="3"/>
      <c r="L43" s="3"/>
      <c r="M43" s="3"/>
      <c r="N43" s="3"/>
      <c r="O43" s="3"/>
      <c r="P43" s="3"/>
    </row>
    <row r="44" spans="1:16" s="33" customFormat="1" ht="38.25">
      <c r="A44" s="70" t="s">
        <v>71</v>
      </c>
      <c r="B44" s="55"/>
      <c r="C44" s="52" t="s">
        <v>168</v>
      </c>
      <c r="D44" s="47" t="s">
        <v>129</v>
      </c>
      <c r="E44" s="48">
        <v>7</v>
      </c>
      <c r="F44" s="53"/>
      <c r="G44" s="31"/>
      <c r="H44" s="31"/>
      <c r="I44" s="53"/>
      <c r="J44" s="53"/>
      <c r="K44" s="3"/>
      <c r="L44" s="3"/>
      <c r="M44" s="3"/>
      <c r="N44" s="3"/>
      <c r="O44" s="3"/>
      <c r="P44" s="3"/>
    </row>
    <row r="45" spans="1:16" s="33" customFormat="1" ht="12.75">
      <c r="A45" s="70" t="s">
        <v>72</v>
      </c>
      <c r="B45" s="55"/>
      <c r="C45" s="54" t="s">
        <v>169</v>
      </c>
      <c r="D45" s="47" t="s">
        <v>129</v>
      </c>
      <c r="E45" s="48">
        <v>6</v>
      </c>
      <c r="F45" s="53"/>
      <c r="G45" s="31"/>
      <c r="H45" s="31"/>
      <c r="I45" s="53"/>
      <c r="J45" s="53"/>
      <c r="K45" s="3"/>
      <c r="L45" s="3"/>
      <c r="M45" s="3"/>
      <c r="N45" s="3"/>
      <c r="O45" s="3"/>
      <c r="P45" s="3"/>
    </row>
    <row r="46" spans="1:16" s="33" customFormat="1" ht="12.75">
      <c r="A46" s="65">
        <v>4</v>
      </c>
      <c r="B46" s="55"/>
      <c r="C46" s="66" t="s">
        <v>170</v>
      </c>
      <c r="D46" s="69"/>
      <c r="E46" s="69"/>
      <c r="F46" s="53"/>
      <c r="G46" s="31"/>
      <c r="H46" s="31"/>
      <c r="I46" s="53"/>
      <c r="J46" s="53"/>
      <c r="K46" s="3"/>
      <c r="L46" s="3"/>
      <c r="M46" s="3"/>
      <c r="N46" s="3"/>
      <c r="O46" s="3"/>
      <c r="P46" s="3"/>
    </row>
    <row r="47" spans="1:16" s="33" customFormat="1" ht="12.75">
      <c r="A47" s="60" t="s">
        <v>73</v>
      </c>
      <c r="B47" s="45"/>
      <c r="C47" s="52" t="s">
        <v>171</v>
      </c>
      <c r="D47" s="47" t="s">
        <v>116</v>
      </c>
      <c r="E47" s="48">
        <v>4223</v>
      </c>
      <c r="F47" s="53"/>
      <c r="G47" s="31"/>
      <c r="H47" s="31"/>
      <c r="I47" s="53"/>
      <c r="J47" s="53"/>
      <c r="K47" s="3"/>
      <c r="L47" s="3"/>
      <c r="M47" s="3"/>
      <c r="N47" s="3"/>
      <c r="O47" s="3"/>
      <c r="P47" s="3"/>
    </row>
    <row r="48" spans="1:16" s="33" customFormat="1" ht="12.75">
      <c r="A48" s="60" t="s">
        <v>74</v>
      </c>
      <c r="B48" s="45"/>
      <c r="C48" s="52" t="s">
        <v>172</v>
      </c>
      <c r="D48" s="47" t="s">
        <v>116</v>
      </c>
      <c r="E48" s="48">
        <v>4223</v>
      </c>
      <c r="F48" s="53"/>
      <c r="G48" s="31"/>
      <c r="H48" s="31"/>
      <c r="I48" s="53"/>
      <c r="J48" s="53"/>
      <c r="K48" s="3"/>
      <c r="L48" s="3"/>
      <c r="M48" s="3"/>
      <c r="N48" s="3"/>
      <c r="O48" s="3"/>
      <c r="P48" s="3"/>
    </row>
    <row r="49" spans="1:16" s="33" customFormat="1" ht="12.75">
      <c r="A49" s="60" t="s">
        <v>75</v>
      </c>
      <c r="B49" s="45"/>
      <c r="C49" s="52" t="s">
        <v>173</v>
      </c>
      <c r="D49" s="49" t="s">
        <v>102</v>
      </c>
      <c r="E49" s="47">
        <v>1</v>
      </c>
      <c r="F49" s="53"/>
      <c r="G49" s="31"/>
      <c r="H49" s="31"/>
      <c r="I49" s="53"/>
      <c r="J49" s="53"/>
      <c r="K49" s="3"/>
      <c r="L49" s="3"/>
      <c r="M49" s="3"/>
      <c r="N49" s="3"/>
      <c r="O49" s="3"/>
      <c r="P49" s="3"/>
    </row>
    <row r="50" spans="1:16" s="33" customFormat="1" ht="12.75">
      <c r="A50" s="60" t="s">
        <v>76</v>
      </c>
      <c r="B50" s="45"/>
      <c r="C50" s="52" t="s">
        <v>25</v>
      </c>
      <c r="D50" s="49" t="s">
        <v>102</v>
      </c>
      <c r="E50" s="47">
        <v>1</v>
      </c>
      <c r="F50" s="53"/>
      <c r="G50" s="31"/>
      <c r="H50" s="31"/>
      <c r="I50" s="53"/>
      <c r="J50" s="53"/>
      <c r="K50" s="3"/>
      <c r="L50" s="3"/>
      <c r="M50" s="3"/>
      <c r="N50" s="3"/>
      <c r="O50" s="3"/>
      <c r="P50" s="3"/>
    </row>
    <row r="51" spans="1:16" s="33" customFormat="1" ht="25.5">
      <c r="A51" s="60" t="s">
        <v>77</v>
      </c>
      <c r="B51" s="45"/>
      <c r="C51" s="52" t="s">
        <v>24</v>
      </c>
      <c r="D51" s="49" t="s">
        <v>102</v>
      </c>
      <c r="E51" s="47">
        <v>1</v>
      </c>
      <c r="F51" s="53"/>
      <c r="G51" s="31"/>
      <c r="H51" s="31"/>
      <c r="I51" s="53"/>
      <c r="J51" s="53"/>
      <c r="K51" s="3"/>
      <c r="L51" s="3"/>
      <c r="M51" s="3"/>
      <c r="N51" s="3"/>
      <c r="O51" s="3"/>
      <c r="P51" s="3"/>
    </row>
    <row r="52" spans="1:16" s="33" customFormat="1" ht="12.75">
      <c r="A52" s="60" t="s">
        <v>78</v>
      </c>
      <c r="B52" s="41"/>
      <c r="C52" s="42" t="s">
        <v>137</v>
      </c>
      <c r="D52" s="39"/>
      <c r="E52" s="40"/>
      <c r="F52" s="53"/>
      <c r="G52" s="31"/>
      <c r="H52" s="31"/>
      <c r="I52" s="53"/>
      <c r="J52" s="53"/>
      <c r="K52" s="3"/>
      <c r="L52" s="3"/>
      <c r="M52" s="3"/>
      <c r="N52" s="3"/>
      <c r="O52" s="3"/>
      <c r="P52" s="3"/>
    </row>
    <row r="53" spans="1:16" s="33" customFormat="1" ht="12.75">
      <c r="A53" s="65">
        <v>1</v>
      </c>
      <c r="B53" s="41"/>
      <c r="C53" s="71" t="s">
        <v>138</v>
      </c>
      <c r="D53" s="39"/>
      <c r="E53" s="40"/>
      <c r="F53" s="53"/>
      <c r="G53" s="31"/>
      <c r="H53" s="31"/>
      <c r="I53" s="53"/>
      <c r="J53" s="53"/>
      <c r="K53" s="3"/>
      <c r="L53" s="3"/>
      <c r="M53" s="3"/>
      <c r="N53" s="3"/>
      <c r="O53" s="3"/>
      <c r="P53" s="3"/>
    </row>
    <row r="54" spans="1:16" s="33" customFormat="1" ht="12.75">
      <c r="A54" s="61" t="s">
        <v>79</v>
      </c>
      <c r="B54" s="41"/>
      <c r="C54" s="58" t="s">
        <v>26</v>
      </c>
      <c r="D54" s="39"/>
      <c r="E54" s="40"/>
      <c r="F54" s="53"/>
      <c r="G54" s="31"/>
      <c r="H54" s="31"/>
      <c r="I54" s="53"/>
      <c r="J54" s="53"/>
      <c r="K54" s="3"/>
      <c r="L54" s="3"/>
      <c r="M54" s="3"/>
      <c r="N54" s="3"/>
      <c r="O54" s="3"/>
      <c r="P54" s="3"/>
    </row>
    <row r="55" spans="1:16" s="33" customFormat="1" ht="25.5">
      <c r="A55" s="62"/>
      <c r="B55" s="41"/>
      <c r="C55" s="59" t="s">
        <v>27</v>
      </c>
      <c r="D55" s="50" t="s">
        <v>103</v>
      </c>
      <c r="E55" s="48">
        <v>1</v>
      </c>
      <c r="F55" s="53"/>
      <c r="G55" s="31"/>
      <c r="H55" s="31"/>
      <c r="I55" s="53"/>
      <c r="J55" s="53"/>
      <c r="K55" s="3"/>
      <c r="L55" s="3"/>
      <c r="M55" s="3"/>
      <c r="N55" s="3"/>
      <c r="O55" s="3"/>
      <c r="P55" s="3"/>
    </row>
    <row r="56" spans="1:16" s="33" customFormat="1" ht="12.75">
      <c r="A56" s="62"/>
      <c r="B56" s="41"/>
      <c r="C56" s="59" t="s">
        <v>29</v>
      </c>
      <c r="D56" s="50" t="s">
        <v>129</v>
      </c>
      <c r="E56" s="48">
        <v>3</v>
      </c>
      <c r="F56" s="53"/>
      <c r="G56" s="31"/>
      <c r="H56" s="31"/>
      <c r="I56" s="53"/>
      <c r="J56" s="53"/>
      <c r="K56" s="3"/>
      <c r="L56" s="3"/>
      <c r="M56" s="3"/>
      <c r="N56" s="3"/>
      <c r="O56" s="3"/>
      <c r="P56" s="3"/>
    </row>
    <row r="57" spans="1:16" s="33" customFormat="1" ht="12.75">
      <c r="A57" s="62"/>
      <c r="B57" s="41"/>
      <c r="C57" s="59" t="s">
        <v>175</v>
      </c>
      <c r="D57" s="50" t="s">
        <v>103</v>
      </c>
      <c r="E57" s="48">
        <v>1</v>
      </c>
      <c r="F57" s="53"/>
      <c r="G57" s="31"/>
      <c r="H57" s="31"/>
      <c r="I57" s="53"/>
      <c r="J57" s="53"/>
      <c r="K57" s="3"/>
      <c r="L57" s="3"/>
      <c r="M57" s="3"/>
      <c r="N57" s="3"/>
      <c r="O57" s="3"/>
      <c r="P57" s="3"/>
    </row>
    <row r="58" spans="1:16" s="33" customFormat="1" ht="12.75">
      <c r="A58" s="20"/>
      <c r="B58" s="41"/>
      <c r="C58" s="59" t="s">
        <v>134</v>
      </c>
      <c r="D58" s="51" t="s">
        <v>103</v>
      </c>
      <c r="E58" s="48">
        <v>1</v>
      </c>
      <c r="F58" s="53"/>
      <c r="G58" s="31"/>
      <c r="H58" s="31"/>
      <c r="I58" s="53"/>
      <c r="J58" s="53"/>
      <c r="K58" s="3"/>
      <c r="L58" s="3"/>
      <c r="M58" s="3"/>
      <c r="N58" s="3"/>
      <c r="O58" s="3"/>
      <c r="P58" s="3"/>
    </row>
    <row r="59" spans="1:16" s="33" customFormat="1" ht="12.75">
      <c r="A59" s="61" t="s">
        <v>80</v>
      </c>
      <c r="B59" s="41"/>
      <c r="C59" s="58" t="s">
        <v>176</v>
      </c>
      <c r="D59" s="39"/>
      <c r="E59" s="40"/>
      <c r="F59" s="53"/>
      <c r="G59" s="31"/>
      <c r="H59" s="31"/>
      <c r="I59" s="53"/>
      <c r="J59" s="53"/>
      <c r="K59" s="3"/>
      <c r="L59" s="3"/>
      <c r="M59" s="3"/>
      <c r="N59" s="3"/>
      <c r="O59" s="3"/>
      <c r="P59" s="3"/>
    </row>
    <row r="60" spans="1:16" s="33" customFormat="1" ht="25.5">
      <c r="A60" s="62"/>
      <c r="B60" s="41"/>
      <c r="C60" s="59" t="s">
        <v>28</v>
      </c>
      <c r="D60" s="50" t="s">
        <v>103</v>
      </c>
      <c r="E60" s="48">
        <v>1</v>
      </c>
      <c r="F60" s="53"/>
      <c r="G60" s="31"/>
      <c r="H60" s="31"/>
      <c r="I60" s="53"/>
      <c r="J60" s="53"/>
      <c r="K60" s="3"/>
      <c r="L60" s="3"/>
      <c r="M60" s="3"/>
      <c r="N60" s="3"/>
      <c r="O60" s="3"/>
      <c r="P60" s="3"/>
    </row>
    <row r="61" spans="1:16" s="33" customFormat="1" ht="12.75">
      <c r="A61" s="62"/>
      <c r="B61" s="41"/>
      <c r="C61" s="59" t="s">
        <v>29</v>
      </c>
      <c r="D61" s="50" t="s">
        <v>129</v>
      </c>
      <c r="E61" s="48">
        <v>3</v>
      </c>
      <c r="F61" s="53"/>
      <c r="G61" s="31"/>
      <c r="H61" s="31"/>
      <c r="I61" s="53"/>
      <c r="J61" s="53"/>
      <c r="K61" s="3"/>
      <c r="L61" s="3"/>
      <c r="M61" s="3"/>
      <c r="N61" s="3"/>
      <c r="O61" s="3"/>
      <c r="P61" s="3"/>
    </row>
    <row r="62" spans="1:16" s="33" customFormat="1" ht="12.75">
      <c r="A62" s="62"/>
      <c r="B62" s="41"/>
      <c r="C62" s="59" t="s">
        <v>175</v>
      </c>
      <c r="D62" s="50" t="s">
        <v>103</v>
      </c>
      <c r="E62" s="48">
        <v>1</v>
      </c>
      <c r="F62" s="53"/>
      <c r="G62" s="31"/>
      <c r="H62" s="31"/>
      <c r="I62" s="53"/>
      <c r="J62" s="53"/>
      <c r="K62" s="3"/>
      <c r="L62" s="3"/>
      <c r="M62" s="3"/>
      <c r="N62" s="3"/>
      <c r="O62" s="3"/>
      <c r="P62" s="3"/>
    </row>
    <row r="63" spans="1:16" s="33" customFormat="1" ht="12.75">
      <c r="A63" s="20"/>
      <c r="B63" s="41"/>
      <c r="C63" s="59" t="s">
        <v>134</v>
      </c>
      <c r="D63" s="51" t="s">
        <v>103</v>
      </c>
      <c r="E63" s="48">
        <v>1</v>
      </c>
      <c r="F63" s="53"/>
      <c r="G63" s="31"/>
      <c r="H63" s="31"/>
      <c r="I63" s="53"/>
      <c r="J63" s="53"/>
      <c r="K63" s="3"/>
      <c r="L63" s="3"/>
      <c r="M63" s="3"/>
      <c r="N63" s="3"/>
      <c r="O63" s="3"/>
      <c r="P63" s="3"/>
    </row>
    <row r="64" spans="1:16" s="33" customFormat="1" ht="12.75">
      <c r="A64" s="61" t="s">
        <v>81</v>
      </c>
      <c r="B64" s="41"/>
      <c r="C64" s="58" t="s">
        <v>0</v>
      </c>
      <c r="D64" s="58"/>
      <c r="E64" s="58"/>
      <c r="F64" s="53"/>
      <c r="G64" s="31"/>
      <c r="H64" s="31"/>
      <c r="I64" s="53"/>
      <c r="J64" s="53"/>
      <c r="K64" s="3"/>
      <c r="L64" s="3"/>
      <c r="M64" s="3"/>
      <c r="N64" s="3"/>
      <c r="O64" s="3"/>
      <c r="P64" s="3"/>
    </row>
    <row r="65" spans="1:16" s="33" customFormat="1" ht="12.75">
      <c r="A65" s="20"/>
      <c r="B65" s="41"/>
      <c r="C65" s="72" t="s">
        <v>1</v>
      </c>
      <c r="D65" s="73" t="s">
        <v>116</v>
      </c>
      <c r="E65" s="47">
        <v>4</v>
      </c>
      <c r="F65" s="53"/>
      <c r="G65" s="31"/>
      <c r="H65" s="31"/>
      <c r="I65" s="53"/>
      <c r="J65" s="53"/>
      <c r="K65" s="3"/>
      <c r="L65" s="3"/>
      <c r="M65" s="3"/>
      <c r="N65" s="3"/>
      <c r="O65" s="3"/>
      <c r="P65" s="3"/>
    </row>
    <row r="66" spans="1:16" s="33" customFormat="1" ht="12.75">
      <c r="A66" s="20"/>
      <c r="B66" s="41"/>
      <c r="C66" s="72" t="s">
        <v>2</v>
      </c>
      <c r="D66" s="73" t="s">
        <v>129</v>
      </c>
      <c r="E66" s="47">
        <v>4</v>
      </c>
      <c r="F66" s="53"/>
      <c r="G66" s="31"/>
      <c r="H66" s="31"/>
      <c r="I66" s="53"/>
      <c r="J66" s="53"/>
      <c r="K66" s="3"/>
      <c r="L66" s="3"/>
      <c r="M66" s="3"/>
      <c r="N66" s="3"/>
      <c r="O66" s="3"/>
      <c r="P66" s="3"/>
    </row>
    <row r="67" spans="1:16" s="33" customFormat="1" ht="25.5">
      <c r="A67" s="20"/>
      <c r="B67" s="41"/>
      <c r="C67" s="74" t="s">
        <v>43</v>
      </c>
      <c r="D67" s="73" t="s">
        <v>116</v>
      </c>
      <c r="E67" s="47">
        <v>8</v>
      </c>
      <c r="F67" s="53"/>
      <c r="G67" s="31"/>
      <c r="H67" s="31"/>
      <c r="I67" s="53"/>
      <c r="J67" s="53"/>
      <c r="K67" s="3"/>
      <c r="L67" s="3"/>
      <c r="M67" s="3"/>
      <c r="N67" s="3"/>
      <c r="O67" s="3"/>
      <c r="P67" s="3"/>
    </row>
    <row r="68" spans="1:16" s="33" customFormat="1" ht="25.5">
      <c r="A68" s="20"/>
      <c r="B68" s="41"/>
      <c r="C68" s="74" t="s">
        <v>42</v>
      </c>
      <c r="D68" s="73" t="s">
        <v>129</v>
      </c>
      <c r="E68" s="47">
        <v>4</v>
      </c>
      <c r="F68" s="53"/>
      <c r="G68" s="31"/>
      <c r="H68" s="31"/>
      <c r="I68" s="53"/>
      <c r="J68" s="53"/>
      <c r="K68" s="3"/>
      <c r="L68" s="3"/>
      <c r="M68" s="3"/>
      <c r="N68" s="3"/>
      <c r="O68" s="3"/>
      <c r="P68" s="3"/>
    </row>
    <row r="69" spans="1:16" s="33" customFormat="1" ht="12.75">
      <c r="A69" s="20"/>
      <c r="B69" s="41"/>
      <c r="C69" s="72" t="s">
        <v>3</v>
      </c>
      <c r="D69" s="73" t="s">
        <v>129</v>
      </c>
      <c r="E69" s="47">
        <v>2</v>
      </c>
      <c r="F69" s="53"/>
      <c r="G69" s="31"/>
      <c r="H69" s="31"/>
      <c r="I69" s="53"/>
      <c r="J69" s="53"/>
      <c r="K69" s="3"/>
      <c r="L69" s="3"/>
      <c r="M69" s="3"/>
      <c r="N69" s="3"/>
      <c r="O69" s="3"/>
      <c r="P69" s="3"/>
    </row>
    <row r="70" spans="1:16" s="33" customFormat="1" ht="12.75">
      <c r="A70" s="65">
        <v>2</v>
      </c>
      <c r="B70" s="41"/>
      <c r="C70" s="71" t="s">
        <v>4</v>
      </c>
      <c r="D70" s="69"/>
      <c r="E70" s="69"/>
      <c r="F70" s="53"/>
      <c r="G70" s="31"/>
      <c r="H70" s="31"/>
      <c r="I70" s="53"/>
      <c r="J70" s="53"/>
      <c r="K70" s="3"/>
      <c r="L70" s="3"/>
      <c r="M70" s="3"/>
      <c r="N70" s="3"/>
      <c r="O70" s="3"/>
      <c r="P70" s="3"/>
    </row>
    <row r="71" spans="1:16" s="33" customFormat="1" ht="25.5">
      <c r="A71" s="67" t="s">
        <v>82</v>
      </c>
      <c r="B71" s="41"/>
      <c r="C71" s="59" t="s">
        <v>30</v>
      </c>
      <c r="D71" s="50" t="s">
        <v>116</v>
      </c>
      <c r="E71" s="48">
        <v>4264</v>
      </c>
      <c r="F71" s="53"/>
      <c r="G71" s="31"/>
      <c r="H71" s="31"/>
      <c r="I71" s="53"/>
      <c r="J71" s="53"/>
      <c r="K71" s="3"/>
      <c r="L71" s="3"/>
      <c r="M71" s="3"/>
      <c r="N71" s="3"/>
      <c r="O71" s="3"/>
      <c r="P71" s="3"/>
    </row>
    <row r="72" spans="1:16" s="33" customFormat="1" ht="25.5">
      <c r="A72" s="20"/>
      <c r="B72" s="41"/>
      <c r="C72" s="59" t="s">
        <v>31</v>
      </c>
      <c r="D72" s="50" t="s">
        <v>116</v>
      </c>
      <c r="E72" s="48">
        <v>53</v>
      </c>
      <c r="F72" s="53"/>
      <c r="G72" s="31"/>
      <c r="H72" s="31"/>
      <c r="I72" s="53"/>
      <c r="J72" s="53"/>
      <c r="K72" s="3"/>
      <c r="L72" s="3"/>
      <c r="M72" s="3"/>
      <c r="N72" s="3"/>
      <c r="O72" s="3"/>
      <c r="P72" s="3"/>
    </row>
    <row r="73" spans="1:16" s="33" customFormat="1" ht="12.75">
      <c r="A73" s="67" t="s">
        <v>83</v>
      </c>
      <c r="B73" s="41"/>
      <c r="C73" s="75" t="s">
        <v>5</v>
      </c>
      <c r="D73" s="75"/>
      <c r="E73" s="75"/>
      <c r="F73" s="53"/>
      <c r="G73" s="31"/>
      <c r="H73" s="31"/>
      <c r="I73" s="53"/>
      <c r="J73" s="53"/>
      <c r="K73" s="3"/>
      <c r="L73" s="3"/>
      <c r="M73" s="3"/>
      <c r="N73" s="3"/>
      <c r="O73" s="3"/>
      <c r="P73" s="3"/>
    </row>
    <row r="74" spans="1:16" s="33" customFormat="1" ht="51">
      <c r="A74" s="63"/>
      <c r="B74" s="41"/>
      <c r="C74" s="59" t="s">
        <v>32</v>
      </c>
      <c r="D74" s="50" t="s">
        <v>103</v>
      </c>
      <c r="E74" s="48">
        <v>4</v>
      </c>
      <c r="F74" s="53"/>
      <c r="G74" s="31"/>
      <c r="H74" s="31"/>
      <c r="I74" s="53"/>
      <c r="J74" s="53"/>
      <c r="K74" s="3"/>
      <c r="L74" s="3"/>
      <c r="M74" s="3"/>
      <c r="N74" s="3"/>
      <c r="O74" s="3"/>
      <c r="P74" s="3"/>
    </row>
    <row r="75" spans="1:16" s="33" customFormat="1" ht="51">
      <c r="A75" s="63"/>
      <c r="B75" s="41"/>
      <c r="C75" s="59" t="s">
        <v>33</v>
      </c>
      <c r="D75" s="50" t="s">
        <v>103</v>
      </c>
      <c r="E75" s="48">
        <v>8</v>
      </c>
      <c r="F75" s="53"/>
      <c r="G75" s="31"/>
      <c r="H75" s="31"/>
      <c r="I75" s="53"/>
      <c r="J75" s="53"/>
      <c r="K75" s="3"/>
      <c r="L75" s="3"/>
      <c r="M75" s="3"/>
      <c r="N75" s="3"/>
      <c r="O75" s="3"/>
      <c r="P75" s="3"/>
    </row>
    <row r="76" spans="1:16" s="33" customFormat="1" ht="12.75">
      <c r="A76" s="63"/>
      <c r="B76" s="41"/>
      <c r="C76" s="59" t="s">
        <v>34</v>
      </c>
      <c r="D76" s="50" t="s">
        <v>129</v>
      </c>
      <c r="E76" s="48">
        <f>E74+E75</f>
        <v>12</v>
      </c>
      <c r="F76" s="53"/>
      <c r="G76" s="31"/>
      <c r="H76" s="31"/>
      <c r="I76" s="53"/>
      <c r="J76" s="53"/>
      <c r="K76" s="3"/>
      <c r="L76" s="3"/>
      <c r="M76" s="3"/>
      <c r="N76" s="3"/>
      <c r="O76" s="3"/>
      <c r="P76" s="3"/>
    </row>
    <row r="77" spans="1:16" s="33" customFormat="1" ht="12.75">
      <c r="A77" s="63"/>
      <c r="B77" s="41"/>
      <c r="C77" s="59" t="s">
        <v>35</v>
      </c>
      <c r="D77" s="50" t="s">
        <v>129</v>
      </c>
      <c r="E77" s="48">
        <f>E76</f>
        <v>12</v>
      </c>
      <c r="F77" s="53"/>
      <c r="G77" s="31"/>
      <c r="H77" s="31"/>
      <c r="I77" s="53"/>
      <c r="J77" s="53"/>
      <c r="K77" s="3"/>
      <c r="L77" s="3"/>
      <c r="M77" s="3"/>
      <c r="N77" s="3"/>
      <c r="O77" s="3"/>
      <c r="P77" s="3"/>
    </row>
    <row r="78" spans="1:16" s="33" customFormat="1" ht="25.5">
      <c r="A78" s="63"/>
      <c r="B78" s="41"/>
      <c r="C78" s="59" t="s">
        <v>36</v>
      </c>
      <c r="D78" s="50" t="s">
        <v>129</v>
      </c>
      <c r="E78" s="48">
        <f>E77</f>
        <v>12</v>
      </c>
      <c r="F78" s="53"/>
      <c r="G78" s="31"/>
      <c r="H78" s="31"/>
      <c r="I78" s="53"/>
      <c r="J78" s="53"/>
      <c r="K78" s="3"/>
      <c r="L78" s="3"/>
      <c r="M78" s="3"/>
      <c r="N78" s="3"/>
      <c r="O78" s="3"/>
      <c r="P78" s="3"/>
    </row>
    <row r="79" spans="1:16" s="33" customFormat="1" ht="12.75">
      <c r="A79" s="67" t="s">
        <v>84</v>
      </c>
      <c r="B79" s="41"/>
      <c r="C79" s="75" t="s">
        <v>6</v>
      </c>
      <c r="D79" s="75"/>
      <c r="E79" s="75"/>
      <c r="F79" s="53"/>
      <c r="G79" s="31"/>
      <c r="H79" s="31"/>
      <c r="I79" s="53"/>
      <c r="J79" s="53"/>
      <c r="K79" s="3"/>
      <c r="L79" s="3"/>
      <c r="M79" s="3"/>
      <c r="N79" s="3"/>
      <c r="O79" s="3"/>
      <c r="P79" s="3"/>
    </row>
    <row r="80" spans="1:16" s="33" customFormat="1" ht="38.25">
      <c r="A80" s="63"/>
      <c r="B80" s="41"/>
      <c r="C80" s="59" t="s">
        <v>7</v>
      </c>
      <c r="D80" s="50" t="s">
        <v>103</v>
      </c>
      <c r="E80" s="48">
        <v>8</v>
      </c>
      <c r="F80" s="53"/>
      <c r="G80" s="31"/>
      <c r="H80" s="31"/>
      <c r="I80" s="53"/>
      <c r="J80" s="53"/>
      <c r="K80" s="3"/>
      <c r="L80" s="3"/>
      <c r="M80" s="3"/>
      <c r="N80" s="3"/>
      <c r="O80" s="3"/>
      <c r="P80" s="3"/>
    </row>
    <row r="81" spans="1:16" s="33" customFormat="1" ht="25.5">
      <c r="A81" s="63"/>
      <c r="B81" s="41"/>
      <c r="C81" s="59" t="s">
        <v>37</v>
      </c>
      <c r="D81" s="51" t="s">
        <v>129</v>
      </c>
      <c r="E81" s="48">
        <v>2</v>
      </c>
      <c r="F81" s="53"/>
      <c r="G81" s="31"/>
      <c r="H81" s="31"/>
      <c r="I81" s="53"/>
      <c r="J81" s="53"/>
      <c r="K81" s="3"/>
      <c r="L81" s="3"/>
      <c r="M81" s="3"/>
      <c r="N81" s="3"/>
      <c r="O81" s="3"/>
      <c r="P81" s="3"/>
    </row>
    <row r="82" spans="1:16" s="33" customFormat="1" ht="12.75">
      <c r="A82" s="63"/>
      <c r="B82" s="41"/>
      <c r="C82" s="59" t="s">
        <v>8</v>
      </c>
      <c r="D82" s="51" t="s">
        <v>116</v>
      </c>
      <c r="E82" s="48">
        <f>E71+E72-E85-16-25</f>
        <v>3672</v>
      </c>
      <c r="F82" s="53"/>
      <c r="G82" s="31"/>
      <c r="H82" s="31"/>
      <c r="I82" s="53"/>
      <c r="J82" s="53"/>
      <c r="K82" s="3"/>
      <c r="L82" s="3"/>
      <c r="M82" s="3"/>
      <c r="N82" s="3"/>
      <c r="O82" s="3"/>
      <c r="P82" s="3"/>
    </row>
    <row r="83" spans="1:16" s="33" customFormat="1" ht="12.75">
      <c r="A83" s="63"/>
      <c r="B83" s="41"/>
      <c r="C83" s="59" t="s">
        <v>9</v>
      </c>
      <c r="D83" s="51" t="s">
        <v>129</v>
      </c>
      <c r="E83" s="48">
        <v>18</v>
      </c>
      <c r="F83" s="53"/>
      <c r="G83" s="31"/>
      <c r="H83" s="31"/>
      <c r="I83" s="53"/>
      <c r="J83" s="53"/>
      <c r="K83" s="3"/>
      <c r="L83" s="3"/>
      <c r="M83" s="3"/>
      <c r="N83" s="3"/>
      <c r="O83" s="3"/>
      <c r="P83" s="3"/>
    </row>
    <row r="84" spans="1:16" s="33" customFormat="1" ht="25.5">
      <c r="A84" s="65">
        <v>3</v>
      </c>
      <c r="B84" s="41"/>
      <c r="C84" s="71" t="s">
        <v>135</v>
      </c>
      <c r="D84" s="69"/>
      <c r="E84" s="69"/>
      <c r="F84" s="53"/>
      <c r="G84" s="31"/>
      <c r="H84" s="31"/>
      <c r="I84" s="53"/>
      <c r="J84" s="53"/>
      <c r="K84" s="3"/>
      <c r="L84" s="3"/>
      <c r="M84" s="3"/>
      <c r="N84" s="3"/>
      <c r="O84" s="3"/>
      <c r="P84" s="3"/>
    </row>
    <row r="85" spans="1:16" s="33" customFormat="1" ht="25.5">
      <c r="A85" s="67" t="s">
        <v>85</v>
      </c>
      <c r="B85" s="41"/>
      <c r="C85" s="59" t="s">
        <v>38</v>
      </c>
      <c r="D85" s="50" t="s">
        <v>116</v>
      </c>
      <c r="E85" s="48">
        <f>2*128+2*28+2*51+2*6+2*65+2*24</f>
        <v>604</v>
      </c>
      <c r="F85" s="53"/>
      <c r="G85" s="31"/>
      <c r="H85" s="31"/>
      <c r="I85" s="53"/>
      <c r="J85" s="53"/>
      <c r="K85" s="3"/>
      <c r="L85" s="3"/>
      <c r="M85" s="3"/>
      <c r="N85" s="3"/>
      <c r="O85" s="3"/>
      <c r="P85" s="3"/>
    </row>
    <row r="86" spans="1:16" s="33" customFormat="1" ht="25.5">
      <c r="A86" s="67" t="s">
        <v>86</v>
      </c>
      <c r="B86" s="41"/>
      <c r="C86" s="59" t="s">
        <v>39</v>
      </c>
      <c r="D86" s="50" t="s">
        <v>116</v>
      </c>
      <c r="E86" s="48">
        <f>5+13+2*29+2*32+2*13+2*28+2*16+2*4+4+2*10+2*8</f>
        <v>302</v>
      </c>
      <c r="F86" s="53"/>
      <c r="G86" s="31"/>
      <c r="H86" s="31"/>
      <c r="I86" s="53"/>
      <c r="J86" s="53"/>
      <c r="K86" s="3"/>
      <c r="L86" s="3"/>
      <c r="M86" s="3"/>
      <c r="N86" s="3"/>
      <c r="O86" s="3"/>
      <c r="P86" s="3"/>
    </row>
    <row r="87" spans="1:16" s="33" customFormat="1" ht="25.5">
      <c r="A87" s="67" t="s">
        <v>87</v>
      </c>
      <c r="B87" s="41"/>
      <c r="C87" s="59" t="s">
        <v>40</v>
      </c>
      <c r="D87" s="50" t="s">
        <v>116</v>
      </c>
      <c r="E87" s="48">
        <f>E71-E85-E86</f>
        <v>3358</v>
      </c>
      <c r="F87" s="53"/>
      <c r="G87" s="31"/>
      <c r="H87" s="31"/>
      <c r="I87" s="53"/>
      <c r="J87" s="53"/>
      <c r="K87" s="3"/>
      <c r="L87" s="3"/>
      <c r="M87" s="3"/>
      <c r="N87" s="3"/>
      <c r="O87" s="3"/>
      <c r="P87" s="3"/>
    </row>
    <row r="88" spans="1:16" s="33" customFormat="1" ht="25.5">
      <c r="A88" s="67" t="s">
        <v>88</v>
      </c>
      <c r="B88" s="41"/>
      <c r="C88" s="59" t="s">
        <v>41</v>
      </c>
      <c r="D88" s="50" t="s">
        <v>116</v>
      </c>
      <c r="E88" s="48">
        <v>6</v>
      </c>
      <c r="F88" s="53"/>
      <c r="G88" s="31"/>
      <c r="H88" s="31"/>
      <c r="I88" s="53"/>
      <c r="J88" s="53"/>
      <c r="K88" s="3"/>
      <c r="L88" s="3"/>
      <c r="M88" s="3"/>
      <c r="N88" s="3"/>
      <c r="O88" s="3"/>
      <c r="P88" s="3"/>
    </row>
    <row r="89" spans="1:16" s="33" customFormat="1" ht="12.75">
      <c r="A89" s="67" t="s">
        <v>89</v>
      </c>
      <c r="B89" s="41"/>
      <c r="C89" s="59" t="s">
        <v>10</v>
      </c>
      <c r="D89" s="50" t="s">
        <v>116</v>
      </c>
      <c r="E89" s="48">
        <f>2*7+2*5+8+2*2+4+5+36</f>
        <v>81</v>
      </c>
      <c r="F89" s="53"/>
      <c r="G89" s="31"/>
      <c r="H89" s="31"/>
      <c r="I89" s="53"/>
      <c r="J89" s="53"/>
      <c r="K89" s="3"/>
      <c r="L89" s="3"/>
      <c r="M89" s="3"/>
      <c r="N89" s="3"/>
      <c r="O89" s="3"/>
      <c r="P89" s="3"/>
    </row>
    <row r="90" spans="1:16" s="33" customFormat="1" ht="12.75">
      <c r="A90" s="67" t="s">
        <v>90</v>
      </c>
      <c r="B90" s="41"/>
      <c r="C90" s="59" t="s">
        <v>11</v>
      </c>
      <c r="D90" s="51" t="s">
        <v>129</v>
      </c>
      <c r="E90" s="48">
        <v>10</v>
      </c>
      <c r="F90" s="53"/>
      <c r="G90" s="31"/>
      <c r="H90" s="31"/>
      <c r="I90" s="53"/>
      <c r="J90" s="53"/>
      <c r="K90" s="3"/>
      <c r="L90" s="3"/>
      <c r="M90" s="3"/>
      <c r="N90" s="3"/>
      <c r="O90" s="3"/>
      <c r="P90" s="3"/>
    </row>
    <row r="91" spans="1:16" s="33" customFormat="1" ht="12.75">
      <c r="A91" s="65">
        <v>4</v>
      </c>
      <c r="B91" s="41"/>
      <c r="C91" s="71" t="s">
        <v>12</v>
      </c>
      <c r="D91" s="69"/>
      <c r="E91" s="69"/>
      <c r="F91" s="53"/>
      <c r="G91" s="31"/>
      <c r="H91" s="31"/>
      <c r="I91" s="53"/>
      <c r="J91" s="53"/>
      <c r="K91" s="3"/>
      <c r="L91" s="3"/>
      <c r="M91" s="3"/>
      <c r="N91" s="3"/>
      <c r="O91" s="3"/>
      <c r="P91" s="3"/>
    </row>
    <row r="92" spans="1:16" s="33" customFormat="1" ht="12.75">
      <c r="A92" s="60" t="s">
        <v>91</v>
      </c>
      <c r="B92" s="41"/>
      <c r="C92" s="59" t="s">
        <v>13</v>
      </c>
      <c r="D92" s="51" t="s">
        <v>22</v>
      </c>
      <c r="E92" s="21">
        <f>E82*0.5*0.1</f>
        <v>183.60000000000002</v>
      </c>
      <c r="F92" s="53"/>
      <c r="G92" s="31"/>
      <c r="H92" s="31"/>
      <c r="I92" s="53"/>
      <c r="J92" s="53"/>
      <c r="K92" s="3"/>
      <c r="L92" s="3"/>
      <c r="M92" s="3"/>
      <c r="N92" s="3"/>
      <c r="O92" s="3"/>
      <c r="P92" s="3"/>
    </row>
    <row r="93" spans="1:16" s="33" customFormat="1" ht="12.75">
      <c r="A93" s="60" t="s">
        <v>92</v>
      </c>
      <c r="B93" s="41"/>
      <c r="C93" s="59" t="s">
        <v>14</v>
      </c>
      <c r="D93" s="51" t="s">
        <v>22</v>
      </c>
      <c r="E93" s="21">
        <f>(53.5+4.5+5.5+249+249+162+163+165+166+494+492+44+43+92+93+34+35+30+31+39+39+44+44+4+4+43+44+2*6+2*5)*0.1*0.5</f>
        <v>144.425</v>
      </c>
      <c r="F93" s="53"/>
      <c r="G93" s="31"/>
      <c r="H93" s="31"/>
      <c r="I93" s="53"/>
      <c r="J93" s="53"/>
      <c r="K93" s="3"/>
      <c r="L93" s="3"/>
      <c r="M93" s="3"/>
      <c r="N93" s="3"/>
      <c r="O93" s="3"/>
      <c r="P93" s="3"/>
    </row>
    <row r="94" spans="1:16" s="33" customFormat="1" ht="12.75">
      <c r="A94" s="60" t="s">
        <v>93</v>
      </c>
      <c r="B94" s="41"/>
      <c r="C94" s="59" t="s">
        <v>15</v>
      </c>
      <c r="D94" s="51" t="s">
        <v>100</v>
      </c>
      <c r="E94" s="21">
        <f>((E93/0.1)/100)*3</f>
        <v>43.3275</v>
      </c>
      <c r="F94" s="53"/>
      <c r="G94" s="31"/>
      <c r="H94" s="31"/>
      <c r="I94" s="53"/>
      <c r="J94" s="53"/>
      <c r="K94" s="3"/>
      <c r="L94" s="3"/>
      <c r="M94" s="3"/>
      <c r="N94" s="3"/>
      <c r="O94" s="3"/>
      <c r="P94" s="3"/>
    </row>
    <row r="95" spans="1:16" s="33" customFormat="1" ht="12.75">
      <c r="A95" s="60" t="s">
        <v>94</v>
      </c>
      <c r="B95" s="41"/>
      <c r="C95" s="59" t="s">
        <v>16</v>
      </c>
      <c r="D95" s="51" t="s">
        <v>22</v>
      </c>
      <c r="E95" s="46">
        <f>(32.5+57.6+2*9+109.5+108.5+4.5*2+4+5+19.5+21.5+5.5+6.5)*0.2*0.5</f>
        <v>39.71000000000001</v>
      </c>
      <c r="F95" s="53"/>
      <c r="G95" s="31"/>
      <c r="H95" s="31"/>
      <c r="I95" s="53"/>
      <c r="J95" s="53"/>
      <c r="K95" s="3"/>
      <c r="L95" s="3"/>
      <c r="M95" s="3"/>
      <c r="N95" s="3"/>
      <c r="O95" s="3"/>
      <c r="P95" s="3"/>
    </row>
    <row r="96" spans="1:16" s="33" customFormat="1" ht="12.75">
      <c r="A96" s="60" t="s">
        <v>95</v>
      </c>
      <c r="B96" s="41"/>
      <c r="C96" s="59" t="s">
        <v>17</v>
      </c>
      <c r="D96" s="51" t="s">
        <v>23</v>
      </c>
      <c r="E96" s="21">
        <f>(2.5*2+20.5+21.7+5+5.5+5.5+6)*0.5</f>
        <v>34.6</v>
      </c>
      <c r="F96" s="53"/>
      <c r="G96" s="31"/>
      <c r="H96" s="31"/>
      <c r="I96" s="53"/>
      <c r="J96" s="53"/>
      <c r="K96" s="3"/>
      <c r="L96" s="3"/>
      <c r="M96" s="3"/>
      <c r="N96" s="3"/>
      <c r="O96" s="3"/>
      <c r="P96" s="3"/>
    </row>
    <row r="97" spans="1:16" s="33" customFormat="1" ht="12.75">
      <c r="A97" s="60" t="s">
        <v>96</v>
      </c>
      <c r="B97" s="41"/>
      <c r="C97" s="59" t="s">
        <v>18</v>
      </c>
      <c r="D97" s="51" t="s">
        <v>103</v>
      </c>
      <c r="E97" s="76">
        <v>1</v>
      </c>
      <c r="F97" s="53"/>
      <c r="G97" s="31"/>
      <c r="H97" s="31"/>
      <c r="I97" s="53"/>
      <c r="J97" s="53"/>
      <c r="K97" s="3"/>
      <c r="L97" s="3"/>
      <c r="M97" s="3"/>
      <c r="N97" s="3"/>
      <c r="O97" s="3"/>
      <c r="P97" s="3"/>
    </row>
    <row r="98" spans="1:16" ht="15.75">
      <c r="A98" s="20"/>
      <c r="B98" s="17"/>
      <c r="C98" s="24" t="s">
        <v>101</v>
      </c>
      <c r="D98" s="25"/>
      <c r="E98" s="25"/>
      <c r="F98" s="38"/>
      <c r="G98" s="31"/>
      <c r="H98" s="31"/>
      <c r="I98" s="31"/>
      <c r="J98" s="31"/>
      <c r="K98" s="3"/>
      <c r="L98" s="3"/>
      <c r="M98" s="3"/>
      <c r="N98" s="3"/>
      <c r="O98" s="3"/>
      <c r="P98" s="3"/>
    </row>
    <row r="99" spans="1:16" ht="127.5">
      <c r="A99" s="20"/>
      <c r="B99" s="17"/>
      <c r="C99" s="26" t="s">
        <v>113</v>
      </c>
      <c r="D99" s="32" t="s">
        <v>102</v>
      </c>
      <c r="E99" s="25"/>
      <c r="F99" s="38"/>
      <c r="G99" s="31"/>
      <c r="H99" s="31"/>
      <c r="I99" s="31"/>
      <c r="J99" s="31"/>
      <c r="K99" s="3"/>
      <c r="L99" s="3"/>
      <c r="M99" s="3"/>
      <c r="N99" s="3"/>
      <c r="O99" s="3"/>
      <c r="P99" s="3"/>
    </row>
    <row r="100" spans="1:16" ht="25.5">
      <c r="A100" s="27"/>
      <c r="B100" s="27"/>
      <c r="C100" s="28" t="s">
        <v>117</v>
      </c>
      <c r="D100" s="27" t="s">
        <v>105</v>
      </c>
      <c r="E100" s="29"/>
      <c r="F100" s="29"/>
      <c r="G100" s="29"/>
      <c r="H100" s="29"/>
      <c r="I100" s="29"/>
      <c r="J100" s="6"/>
      <c r="K100" s="6"/>
      <c r="L100" s="6"/>
      <c r="M100" s="6"/>
      <c r="N100" s="6"/>
      <c r="O100" s="6"/>
      <c r="P100" s="6"/>
    </row>
    <row r="101" spans="1:16" ht="25.5">
      <c r="A101" s="63"/>
      <c r="B101" s="7"/>
      <c r="C101" s="8" t="s">
        <v>118</v>
      </c>
      <c r="D101" s="7" t="s">
        <v>119</v>
      </c>
      <c r="E101" s="7"/>
      <c r="F101" s="3"/>
      <c r="G101" s="3"/>
      <c r="H101" s="3"/>
      <c r="I101" s="3"/>
      <c r="J101" s="3"/>
      <c r="K101" s="3"/>
      <c r="L101" s="3"/>
      <c r="M101" s="3"/>
      <c r="N101" s="3"/>
      <c r="O101" s="3"/>
      <c r="P101" s="3"/>
    </row>
    <row r="102" spans="1:16" ht="25.5">
      <c r="A102" s="64"/>
      <c r="B102" s="9"/>
      <c r="C102" s="10" t="s">
        <v>98</v>
      </c>
      <c r="D102" s="5" t="s">
        <v>105</v>
      </c>
      <c r="E102" s="11"/>
      <c r="F102" s="11"/>
      <c r="G102" s="11"/>
      <c r="H102" s="11"/>
      <c r="I102" s="11"/>
      <c r="J102" s="11" t="s">
        <v>99</v>
      </c>
      <c r="K102" s="11"/>
      <c r="L102" s="11">
        <f>SUM(L100:L101)</f>
        <v>0</v>
      </c>
      <c r="M102" s="11">
        <f>ROUND(SUM(M100:M101),2)</f>
        <v>0</v>
      </c>
      <c r="N102" s="11">
        <f>ROUND(SUM(N100:N101),2)</f>
        <v>0</v>
      </c>
      <c r="O102" s="11">
        <f>ROUND(SUM(O100:O101),2)</f>
        <v>0</v>
      </c>
      <c r="P102" s="11">
        <f>SUM(M102:O102)</f>
        <v>0</v>
      </c>
    </row>
    <row r="103" spans="1:16" ht="15.75">
      <c r="A103" s="18"/>
      <c r="B103" s="12"/>
      <c r="C103" s="13"/>
      <c r="D103" s="14"/>
      <c r="E103" s="14"/>
      <c r="F103" s="14"/>
      <c r="G103" s="14"/>
      <c r="H103" s="14"/>
      <c r="I103" s="14"/>
      <c r="J103" s="14"/>
      <c r="K103" s="14"/>
      <c r="L103" s="14"/>
      <c r="M103" s="12"/>
      <c r="N103" s="12"/>
      <c r="O103" s="12"/>
      <c r="P103" s="12"/>
    </row>
    <row r="104" spans="1:16" ht="15.75">
      <c r="A104" s="78" t="s">
        <v>133</v>
      </c>
      <c r="B104" s="78"/>
      <c r="C104" s="78"/>
      <c r="D104" s="78"/>
      <c r="E104" s="78"/>
      <c r="F104" s="78"/>
      <c r="G104" s="78"/>
      <c r="H104" s="78"/>
      <c r="I104" s="79" t="s">
        <v>132</v>
      </c>
      <c r="J104" s="79"/>
      <c r="K104" s="79"/>
      <c r="L104" s="79"/>
      <c r="M104" s="79"/>
      <c r="N104" s="79"/>
      <c r="O104" s="79"/>
      <c r="P104" s="16"/>
    </row>
    <row r="105" spans="1:16" ht="15.75">
      <c r="A105" s="78" t="s">
        <v>131</v>
      </c>
      <c r="B105" s="78"/>
      <c r="C105" s="78"/>
      <c r="D105" s="78"/>
      <c r="E105" s="78"/>
      <c r="F105" s="78"/>
      <c r="G105" s="78"/>
      <c r="H105" s="78"/>
      <c r="I105" s="83" t="s">
        <v>130</v>
      </c>
      <c r="J105" s="83"/>
      <c r="K105" s="83"/>
      <c r="L105" s="83"/>
      <c r="M105" s="83"/>
      <c r="N105" s="83"/>
      <c r="O105" s="83"/>
      <c r="P105" s="15"/>
    </row>
    <row r="106" spans="1:11" ht="15.75">
      <c r="A106" s="19"/>
      <c r="I106" s="22"/>
      <c r="J106" s="22"/>
      <c r="K106" s="22"/>
    </row>
    <row r="107" spans="3:9" ht="15.75">
      <c r="C107" s="1"/>
      <c r="D107" s="1"/>
      <c r="E107" s="1"/>
      <c r="F107" s="1"/>
      <c r="G107" s="1"/>
      <c r="H107" s="1"/>
      <c r="I107" s="1"/>
    </row>
  </sheetData>
  <sheetProtection/>
  <mergeCells count="22">
    <mergeCell ref="A1:P1"/>
    <mergeCell ref="A2:P2"/>
    <mergeCell ref="A3:P3"/>
    <mergeCell ref="A4:P4"/>
    <mergeCell ref="F11:K11"/>
    <mergeCell ref="L11:P11"/>
    <mergeCell ref="A105:H105"/>
    <mergeCell ref="I105:O105"/>
    <mergeCell ref="I10:P10"/>
    <mergeCell ref="A11:A12"/>
    <mergeCell ref="B11:B12"/>
    <mergeCell ref="C11:C12"/>
    <mergeCell ref="D11:D12"/>
    <mergeCell ref="E11:E12"/>
    <mergeCell ref="A104:H104"/>
    <mergeCell ref="I104:O104"/>
    <mergeCell ref="A5:P5"/>
    <mergeCell ref="A6:P6"/>
    <mergeCell ref="L9:M9"/>
    <mergeCell ref="N9:O9"/>
    <mergeCell ref="A7:P7"/>
    <mergeCell ref="A9:H9"/>
  </mergeCells>
  <printOptions/>
  <pageMargins left="0.21" right="0.19" top="0.58" bottom="0.38" header="0.5" footer="0.28"/>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2017-08-25T07:01:32Z</cp:lastPrinted>
  <dcterms:created xsi:type="dcterms:W3CDTF">2012-05-22T12:04:26Z</dcterms:created>
  <dcterms:modified xsi:type="dcterms:W3CDTF">2017-08-25T07:01:45Z</dcterms:modified>
  <cp:category/>
  <cp:version/>
  <cp:contentType/>
  <cp:contentStatus/>
</cp:coreProperties>
</file>