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90" windowHeight="8190" tabRatio="602" activeTab="0"/>
  </bookViews>
  <sheets>
    <sheet name="apjomi " sheetId="1" r:id="rId1"/>
    <sheet name="Kopsavilkums  " sheetId="2" r:id="rId2"/>
    <sheet name="Лист2" sheetId="3" r:id="rId3"/>
  </sheets>
  <definedNames>
    <definedName name="_xlnm.Print_Area" localSheetId="0">'apjomi '!$A$1:$D$122</definedName>
  </definedNames>
  <calcPr fullCalcOnLoad="1"/>
</workbook>
</file>

<file path=xl/sharedStrings.xml><?xml version="1.0" encoding="utf-8"?>
<sst xmlns="http://schemas.openxmlformats.org/spreadsheetml/2006/main" count="273" uniqueCount="183">
  <si>
    <t>Ceļi un laukumi (Autostāvvieta)</t>
  </si>
  <si>
    <t>Ceļa aprīkojums</t>
  </si>
  <si>
    <t>Fasādes</t>
  </si>
  <si>
    <t>Telpu iekšējā apdare</t>
  </si>
  <si>
    <t>Koka durvju bloku D-1, 2100x900 mm ar stikla pildījumu montāža (saskaņā ar lapu AR-8)</t>
  </si>
  <si>
    <t>Koka durvju bloku D-2, 2100x900mm montāža (saskaņā ar lapu AR-8)</t>
  </si>
  <si>
    <t xml:space="preserve">Koka durvju bloku D-3, 2100x1000mm montāža                                 </t>
  </si>
  <si>
    <t>Jumta dzegas sieta montāža</t>
  </si>
  <si>
    <t>Jumta lūku  montāža</t>
  </si>
  <si>
    <t xml:space="preserve">Ģeotekstila  ieklāšana </t>
  </si>
  <si>
    <t xml:space="preserve">ģeotekstils </t>
  </si>
  <si>
    <t>Keramzīta  ieklāšana  (b=150mm)</t>
  </si>
  <si>
    <t xml:space="preserve">keramzīta  ieklāšana </t>
  </si>
  <si>
    <t xml:space="preserve">Hidroizolācijas Bentofix ierīkošana </t>
  </si>
  <si>
    <t>Ģeomembrānas HDPE   montāža</t>
  </si>
  <si>
    <t>Drošības margas M-1</t>
  </si>
  <si>
    <t>Grunts atrakšana ar rokām</t>
  </si>
  <si>
    <t>Betona pamati zem drošības margām</t>
  </si>
  <si>
    <t>Esošā kaļķu apmetuma nostiprināšana telpā Nr.2</t>
  </si>
  <si>
    <t>Apmetuma tukšumu aizdare ar kaļķu apmetumu slāni tēlpas Nr.1,4,5,</t>
  </si>
  <si>
    <t xml:space="preserve">Visu atsegto ķieģeļu mūra daļu un apmetumu vairākkārtējā tonēšana ar minerālpigmentu </t>
  </si>
  <si>
    <t>Drenāžas šahta</t>
  </si>
  <si>
    <t xml:space="preserve">Kaltu metāla vāku uzstādīšana  </t>
  </si>
  <si>
    <t>naglas, bultskrūves</t>
  </si>
  <si>
    <t>t,p,</t>
  </si>
  <si>
    <t xml:space="preserve">OSB ierīkošana </t>
  </si>
  <si>
    <t>Pārsedzes</t>
  </si>
  <si>
    <t>metāla konstrukcijas</t>
  </si>
  <si>
    <t>elektrodi</t>
  </si>
  <si>
    <t>Metālkonstrukciju gruntēšana, krāsošana</t>
  </si>
  <si>
    <t>Pārsedžu betonēšana</t>
  </si>
  <si>
    <t>betons B25,</t>
  </si>
  <si>
    <t>5</t>
  </si>
  <si>
    <t>6</t>
  </si>
  <si>
    <t>1</t>
  </si>
  <si>
    <t>Metāla autoceļa barjera izbūve</t>
  </si>
  <si>
    <t>Drošības margu uzstādīšana</t>
  </si>
  <si>
    <t xml:space="preserve">Bituma mastikas klāto virsmu tonāla homogenizācija </t>
  </si>
  <si>
    <t>Monolīta pamata virsmu izlīdzināšana ar javu  (AU-2)</t>
  </si>
  <si>
    <t>Betona pamati zem barjeriem</t>
  </si>
  <si>
    <t>Esošo pamatu plaisu aizpildīšana ar  javu ar Macryl piedevu</t>
  </si>
  <si>
    <t>Esošo sienu plaisu aizpildīšana ar  javu ar Macryl piedevu</t>
  </si>
  <si>
    <t xml:space="preserve">Drenāžas slāņa ierīkošana </t>
  </si>
  <si>
    <t>Koka laipas</t>
  </si>
  <si>
    <t>Sienu apšuvums ar fibrolītu (b=25mm)</t>
  </si>
  <si>
    <t>Ēkas Nikolaja ielā 7 rekonstrukcija</t>
  </si>
  <si>
    <t>Pamati un aizsargapmale</t>
  </si>
  <si>
    <t>m3</t>
  </si>
  <si>
    <t>m2</t>
  </si>
  <si>
    <t>m</t>
  </si>
  <si>
    <t>3</t>
  </si>
  <si>
    <t>4</t>
  </si>
  <si>
    <t>Jumts</t>
  </si>
  <si>
    <t>Logi un durvis</t>
  </si>
  <si>
    <t>kpl.</t>
  </si>
  <si>
    <t>Iekšējie apdares darbi</t>
  </si>
  <si>
    <t>Sienas un starpsienas</t>
  </si>
  <si>
    <t>gab</t>
  </si>
  <si>
    <t>kg</t>
  </si>
  <si>
    <t>Ēkas iekšējo mūra sienu uzlabotais apmetums</t>
  </si>
  <si>
    <t>Virsmu špaktelēšana un slīpēšana, sagatavošana krāsošanai</t>
  </si>
  <si>
    <t>Griesti</t>
  </si>
  <si>
    <t>Griestu virsmu gruntēšana, špaktelēšana un slīpēšana, sagatavošana krāsošanai</t>
  </si>
  <si>
    <t>Grīda</t>
  </si>
  <si>
    <t>7</t>
  </si>
  <si>
    <t>Panduss P-1 un ārkāpnes ĀK-1 (GP-4)</t>
  </si>
  <si>
    <t>Ķieģeļu dūmeņa mūrēšana</t>
  </si>
  <si>
    <t>gab.</t>
  </si>
  <si>
    <t>8</t>
  </si>
  <si>
    <t>9</t>
  </si>
  <si>
    <t>10</t>
  </si>
  <si>
    <t>Sienu apšuvums ar fibrolītu</t>
  </si>
  <si>
    <t>Ēkas Nikolaja ielā 13 rekonstrukcija</t>
  </si>
  <si>
    <t>Pamati</t>
  </si>
  <si>
    <t>t</t>
  </si>
  <si>
    <t>Sienas</t>
  </si>
  <si>
    <t>Kods, tāmes Nr.</t>
  </si>
  <si>
    <t>Daugavpils Cietokšņa Nikolaja ielas un tās apbūves atjaunošana Daugavpilī. I Kārta</t>
  </si>
  <si>
    <t>1-1</t>
  </si>
  <si>
    <t>Autotransporta stāvlaukuma izbūve Daugavas ielas malā pretim 7.bastionam</t>
  </si>
  <si>
    <t>1-2</t>
  </si>
  <si>
    <t>1-3</t>
  </si>
  <si>
    <t>Daugavpils (Dinaburgas) cietokšņa Nikolaja vārtu un tilta restaurācija</t>
  </si>
  <si>
    <t>2-1</t>
  </si>
  <si>
    <t>Nikolaja vārtu restaurācija</t>
  </si>
  <si>
    <t>3-1</t>
  </si>
  <si>
    <t>Koka tilta izbūve un teritorijas labiekārtošana</t>
  </si>
  <si>
    <t>kompl.</t>
  </si>
  <si>
    <t>Koka tilta izbūve</t>
  </si>
  <si>
    <t>2</t>
  </si>
  <si>
    <t>zāģmateriāli</t>
  </si>
  <si>
    <t>ū/izturīgs finieris</t>
  </si>
  <si>
    <t xml:space="preserve">Griestu  krāsošana ar līmes  krāsām </t>
  </si>
  <si>
    <t>Autotransporta stāvlaukuma izbūve Daugavas ielas malā pretim 7. bastionam</t>
  </si>
  <si>
    <t xml:space="preserve">Pārējie darbi </t>
  </si>
  <si>
    <t>Dēļu klāju  seguma ierīkošana, koka konstrukciju noklāšana  ar aizsardzības šķīdumiem un krasošana</t>
  </si>
  <si>
    <t>Stiklšķiedru karogu mastu uzstādīšana gruntī uz vaļņa, augstums 6 m, ar pamatiem</t>
  </si>
  <si>
    <t>Plaisu remonts ar injekcijas metods</t>
  </si>
  <si>
    <t xml:space="preserve">Savilcu uzstādīšana </t>
  </si>
  <si>
    <t>Sienu krāsošana ar silikātu krāsu 2 reizi ar otu</t>
  </si>
  <si>
    <t>Koka starpsienas ierīkošana uz koku karkasa ar durvim</t>
  </si>
  <si>
    <t>Griestu apšūvums ar dēļiem</t>
  </si>
  <si>
    <t>Sagatavotas griestu virsmas krāsošana ar milti krāsu gaiši pelekā</t>
  </si>
  <si>
    <t xml:space="preserve">Flīžu grīdlīste ieklāšana </t>
  </si>
  <si>
    <t xml:space="preserve">Pretpakapienu apdare ar cementa javas pārziedums </t>
  </si>
  <si>
    <t xml:space="preserve">Metāla margas MM-1/1 montāža </t>
  </si>
  <si>
    <t>11</t>
  </si>
  <si>
    <t>12</t>
  </si>
  <si>
    <t>13</t>
  </si>
  <si>
    <t>Apgaismes ierīces:</t>
  </si>
  <si>
    <t>Spuldzes</t>
  </si>
  <si>
    <t xml:space="preserve">Koka konstrukciju esošo pārsedžu demontāža </t>
  </si>
  <si>
    <t>Pārsedžu  PS-1 montāža</t>
  </si>
  <si>
    <t>Dēļu ierīkošana un apstrāde ar antiseptiķi</t>
  </si>
  <si>
    <t>Ķieģeļu fasāžu restaurācija no lodes ķieģeļiem "Sencis" ar enkurošanu</t>
  </si>
  <si>
    <t>Sienu izlīdzināšana , horizontālās hidroizolācijas ierīkošana</t>
  </si>
  <si>
    <t>Krāsas slāņu konsolidācija telpā Nr.2</t>
  </si>
  <si>
    <t>Prožektors Ivela DRIM melns</t>
  </si>
  <si>
    <t>Arcluce Tula LED 9W  bruns P7226-23</t>
  </si>
  <si>
    <t>Arcluce Tula LED 6W   bruns P7175</t>
  </si>
  <si>
    <t>Arcluce Tula LED 6W   bruns P7176</t>
  </si>
  <si>
    <t xml:space="preserve">LED lentes 10W/m IP67 2700K </t>
  </si>
  <si>
    <t>Alum.profils 20x15</t>
  </si>
  <si>
    <t xml:space="preserve">Transformators LED 100W </t>
  </si>
  <si>
    <t>MEK-70K melns 3000mm</t>
  </si>
  <si>
    <t>Spuldze GE PAR30 LED 10W 2700K</t>
  </si>
  <si>
    <t>Grunts izstrāde ar rokām ar pārvietošanu, grunts atpakaļ aizbēršana ar rokam  ar pārvietošanu</t>
  </si>
  <si>
    <t xml:space="preserve">Darbu apjomu saraksts  </t>
  </si>
  <si>
    <t>(darba veids vai konstruktīvā nosaukums)</t>
  </si>
  <si>
    <r>
      <t xml:space="preserve">Būves adrese:    </t>
    </r>
    <r>
      <rPr>
        <u val="single"/>
        <sz val="12"/>
        <rFont val="Arial Narrow"/>
        <family val="2"/>
      </rPr>
      <t>Daugavpils Cietoksnis, Daugavpils</t>
    </r>
  </si>
  <si>
    <t>N.p.k.</t>
  </si>
  <si>
    <t>Darba nosaukums</t>
  </si>
  <si>
    <t>Mērv.</t>
  </si>
  <si>
    <t>Daudz.</t>
  </si>
  <si>
    <t>I.</t>
  </si>
  <si>
    <t>1-2.</t>
  </si>
  <si>
    <t>1-3.</t>
  </si>
  <si>
    <t>II</t>
  </si>
  <si>
    <t>(darba veids vai konstruktīva elementa nosaukums)</t>
  </si>
  <si>
    <r>
      <t xml:space="preserve">Objekta adrese: </t>
    </r>
    <r>
      <rPr>
        <sz val="12"/>
        <rFont val="Times New Roman"/>
        <family val="1"/>
      </rPr>
      <t>Daugavpils Cietoksnis, Daugavpils</t>
    </r>
  </si>
  <si>
    <t>Nr. p.k.</t>
  </si>
  <si>
    <t>Darba, vai konstruktīvā elementa nosaukums</t>
  </si>
  <si>
    <t>Tāmes izmaksas (Ls)</t>
  </si>
  <si>
    <t xml:space="preserve">Sastādīja  ________________/  </t>
  </si>
  <si>
    <t>Sert. Nr.________</t>
  </si>
  <si>
    <t>Bēniņu lūka  montāža</t>
  </si>
  <si>
    <t xml:space="preserve">Klinkera flīzes  grīdas seguma izbūve 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</si>
  <si>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</si>
  <si>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</si>
  <si>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</si>
  <si>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</si>
  <si>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</si>
  <si>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</si>
  <si>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</si>
  <si>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</si>
  <si>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</si>
  <si>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</si>
  <si>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</si>
  <si>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</si>
  <si>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</si>
  <si>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</si>
  <si>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</si>
  <si>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</si>
  <si>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</si>
  <si>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</si>
  <si>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</si>
  <si>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</si>
  <si>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</si>
  <si>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</si>
  <si>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</si>
  <si>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</si>
  <si>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</si>
  <si>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 xml:space="preserve">Kopā bez PNV </t>
  </si>
  <si>
    <t>PVN 21%</t>
  </si>
  <si>
    <t xml:space="preserve">Kopā ar PVN </t>
  </si>
  <si>
    <t xml:space="preserve">Būvniecības koptāme </t>
  </si>
  <si>
    <t>Papildus būvdarbi objektā "Daugavpils cietokšņa Nikolaja ielas un tās apbūves atjaunošana Daugavpilī. I kārta" un objektā "Daugavpils (Dinaburgas) cietokšņa Nikolaja vārtu un tilta restaurācija"</t>
  </si>
  <si>
    <r>
      <t xml:space="preserve">Būves nosaukums: </t>
    </r>
    <r>
      <rPr>
        <sz val="12"/>
        <rFont val="Times New Roman"/>
        <family val="1"/>
      </rPr>
      <t>"Daugavpils cietokšņa Nikolaja ielas un tās apbūves atjaunošana Daugavpilī. I kārta" un "Daugavpils (Dinaburgas) cietokšņa Nikolaja vārtu un tilta restaurācija"</t>
    </r>
  </si>
  <si>
    <r>
      <t xml:space="preserve">Objekta nosaukums: </t>
    </r>
    <r>
      <rPr>
        <sz val="12"/>
        <rFont val="Times New Roman"/>
        <family val="1"/>
      </rPr>
      <t>"Daugavpils cietokšņa Nikolaja ielas un tās apbūves atjaunošana Daugavpilī. I kārta" un "Daugavpils (Dinaburgas) cietokšņa Nikolaja vārtu un tilta restaurācija"</t>
    </r>
  </si>
  <si>
    <t>Daugavpils Cietokšņa Nikolaja ielas un tās apbūves atjaunošana Daugavpilī. I kārta</t>
  </si>
  <si>
    <r>
      <t>Būves nosaukums:</t>
    </r>
    <r>
      <rPr>
        <sz val="12"/>
        <rFont val="Arial Narrow"/>
        <family val="2"/>
      </rPr>
      <t xml:space="preserve">   </t>
    </r>
    <r>
      <rPr>
        <u val="single"/>
        <sz val="12"/>
        <rFont val="Arial Narrow"/>
        <family val="2"/>
      </rPr>
      <t>"Daugavpils cietokšņa Nikolaja ielas un tās apbūves atjaunošana Daugavpilī. I kārta" un "Daugavpils (Dinaburgas) cietokšņa Nikolaja vārtu un tilta restaurācija"</t>
    </r>
  </si>
  <si>
    <r>
      <t xml:space="preserve">Objekta nosaukums: </t>
    </r>
    <r>
      <rPr>
        <u val="single"/>
        <sz val="12"/>
        <rFont val="Arial Narrow"/>
        <family val="2"/>
      </rPr>
      <t>"Daugavpils cietokšņa Nikolaja ielas un tās apbūves atjaunošana Daugavpilī. I kārta" un "Daugavpils (Dinaburgas) cietokšņa Nikolaja vārtu un tilta restaurācija"</t>
    </r>
  </si>
  <si>
    <t>Pielikums Nr.5 iepirkumam DPD 2013/28 EARF</t>
  </si>
</sst>
</file>

<file path=xl/styles.xml><?xml version="1.0" encoding="utf-8"?>
<styleSheet xmlns="http://schemas.openxmlformats.org/spreadsheetml/2006/main">
  <numFmts count="4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Ls&quot;;\-#,##0&quot;Ls&quot;"/>
    <numFmt numFmtId="165" formatCode="#,##0&quot;Ls&quot;;[Red]\-#,##0&quot;Ls&quot;"/>
    <numFmt numFmtId="166" formatCode="#,##0.00&quot;Ls&quot;;\-#,##0.00&quot;Ls&quot;"/>
    <numFmt numFmtId="167" formatCode="#,##0.00&quot;Ls&quot;;[Red]\-#,##0.00&quot;Ls&quot;"/>
    <numFmt numFmtId="168" formatCode="_-* #,##0&quot;Ls&quot;_-;\-* #,##0&quot;Ls&quot;_-;_-* &quot;-&quot;&quot;Ls&quot;_-;_-@_-"/>
    <numFmt numFmtId="169" formatCode="_-* #,##0_L_s_-;\-* #,##0_L_s_-;_-* &quot;-&quot;_L_s_-;_-@_-"/>
    <numFmt numFmtId="170" formatCode="_-* #,##0.00&quot;Ls&quot;_-;\-* #,##0.00&quot;Ls&quot;_-;_-* &quot;-&quot;??&quot;Ls&quot;_-;_-@_-"/>
    <numFmt numFmtId="171" formatCode="_-* #,##0.00_L_s_-;\-* #,##0.00_L_s_-;_-* &quot;-&quot;??_L_s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"/>
    <numFmt numFmtId="182" formatCode="0.000000"/>
    <numFmt numFmtId="183" formatCode="0.0000"/>
    <numFmt numFmtId="184" formatCode="0.000"/>
    <numFmt numFmtId="185" formatCode="#,##0.00&quot; Ls &quot;;\-#,##0.00&quot; Ls &quot;;&quot; -&quot;#&quot; Ls &quot;;@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;[Red]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"/>
    <numFmt numFmtId="196" formatCode="0.00000000"/>
    <numFmt numFmtId="197" formatCode="0.000000000"/>
    <numFmt numFmtId="198" formatCode="0.0000000000"/>
    <numFmt numFmtId="199" formatCode="0.0%"/>
    <numFmt numFmtId="200" formatCode="_(* #,##0.00_);_(* \(#,##0.00\);_(* &quot;-&quot;??_);_(@_)"/>
  </numFmts>
  <fonts count="46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Helv"/>
      <family val="0"/>
    </font>
    <font>
      <b/>
      <i/>
      <sz val="12"/>
      <name val="Arial Narrow"/>
      <family val="2"/>
    </font>
    <font>
      <sz val="12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i/>
      <u val="single"/>
      <sz val="14"/>
      <name val="Arial Narrow"/>
      <family val="2"/>
    </font>
    <font>
      <sz val="8"/>
      <name val="Arial Narrow"/>
      <family val="2"/>
    </font>
    <font>
      <u val="single"/>
      <sz val="12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sz val="10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Arial Narrow"/>
      <family val="2"/>
    </font>
    <font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5.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5.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23" borderId="7" applyNumberFormat="0" applyFont="0" applyAlignment="0" applyProtection="0"/>
    <xf numFmtId="0" fontId="41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2" fillId="0" borderId="10" xfId="66" applyFont="1" applyFill="1" applyBorder="1" applyAlignment="1">
      <alignment horizontal="center" wrapText="1"/>
      <protection/>
    </xf>
    <xf numFmtId="0" fontId="3" fillId="0" borderId="11" xfId="66" applyFont="1" applyFill="1" applyBorder="1" applyAlignment="1">
      <alignment horizontal="left" wrapText="1"/>
      <protection/>
    </xf>
    <xf numFmtId="49" fontId="3" fillId="0" borderId="10" xfId="66" applyNumberFormat="1" applyFont="1" applyFill="1" applyBorder="1" applyAlignment="1">
      <alignment horizontal="center" wrapText="1"/>
      <protection/>
    </xf>
    <xf numFmtId="2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wrapText="1"/>
    </xf>
    <xf numFmtId="2" fontId="3" fillId="0" borderId="11" xfId="66" applyNumberFormat="1" applyFont="1" applyFill="1" applyBorder="1" applyAlignment="1">
      <alignment wrapText="1"/>
      <protection/>
    </xf>
    <xf numFmtId="49" fontId="3" fillId="0" borderId="11" xfId="66" applyNumberFormat="1" applyFont="1" applyFill="1" applyBorder="1" applyAlignment="1">
      <alignment horizontal="center" wrapText="1"/>
      <protection/>
    </xf>
    <xf numFmtId="2" fontId="2" fillId="0" borderId="11" xfId="66" applyNumberFormat="1" applyFont="1" applyFill="1" applyBorder="1" applyAlignment="1">
      <alignment wrapText="1"/>
      <protection/>
    </xf>
    <xf numFmtId="49" fontId="3" fillId="24" borderId="11" xfId="68" applyNumberFormat="1" applyFont="1" applyFill="1" applyBorder="1" applyAlignment="1">
      <alignment horizontal="center" wrapText="1"/>
      <protection/>
    </xf>
    <xf numFmtId="0" fontId="3" fillId="24" borderId="11" xfId="66" applyFont="1" applyFill="1" applyBorder="1" applyAlignment="1">
      <alignment horizontal="left" wrapText="1"/>
      <protection/>
    </xf>
    <xf numFmtId="0" fontId="3" fillId="24" borderId="11" xfId="66" applyFont="1" applyFill="1" applyBorder="1" applyAlignment="1">
      <alignment horizontal="center" wrapText="1"/>
      <protection/>
    </xf>
    <xf numFmtId="0" fontId="3" fillId="24" borderId="12" xfId="66" applyFont="1" applyFill="1" applyBorder="1" applyAlignment="1">
      <alignment horizontal="center" wrapText="1"/>
      <protection/>
    </xf>
    <xf numFmtId="0" fontId="2" fillId="0" borderId="12" xfId="66" applyFont="1" applyFill="1" applyBorder="1" applyAlignment="1">
      <alignment horizontal="center" wrapText="1"/>
      <protection/>
    </xf>
    <xf numFmtId="0" fontId="3" fillId="0" borderId="12" xfId="66" applyFont="1" applyFill="1" applyBorder="1" applyAlignment="1">
      <alignment horizontal="center" wrapText="1"/>
      <protection/>
    </xf>
    <xf numFmtId="2" fontId="3" fillId="24" borderId="11" xfId="0" applyNumberFormat="1" applyFont="1" applyFill="1" applyBorder="1" applyAlignment="1">
      <alignment horizontal="right"/>
    </xf>
    <xf numFmtId="49" fontId="3" fillId="24" borderId="11" xfId="67" applyNumberFormat="1" applyFont="1" applyFill="1" applyBorder="1" applyAlignment="1">
      <alignment horizontal="center"/>
      <protection/>
    </xf>
    <xf numFmtId="2" fontId="3" fillId="24" borderId="11" xfId="67" applyNumberFormat="1" applyFont="1" applyFill="1" applyBorder="1" applyAlignment="1">
      <alignment/>
      <protection/>
    </xf>
    <xf numFmtId="0" fontId="3" fillId="24" borderId="11" xfId="67" applyFont="1" applyFill="1" applyBorder="1" applyAlignment="1">
      <alignment horizontal="left" wrapText="1"/>
      <protection/>
    </xf>
    <xf numFmtId="0" fontId="3" fillId="24" borderId="11" xfId="67" applyFont="1" applyFill="1" applyBorder="1" applyAlignment="1">
      <alignment horizontal="center" wrapText="1"/>
      <protection/>
    </xf>
    <xf numFmtId="2" fontId="3" fillId="24" borderId="11" xfId="0" applyNumberFormat="1" applyFont="1" applyFill="1" applyBorder="1" applyAlignment="1">
      <alignment/>
    </xf>
    <xf numFmtId="0" fontId="3" fillId="24" borderId="11" xfId="66" applyFont="1" applyFill="1" applyBorder="1" applyAlignment="1">
      <alignment horizontal="left" vertical="center" wrapText="1"/>
      <protection/>
    </xf>
    <xf numFmtId="2" fontId="3" fillId="24" borderId="11" xfId="0" applyNumberFormat="1" applyFont="1" applyFill="1" applyBorder="1" applyAlignment="1">
      <alignment horizontal="right" wrapText="1"/>
    </xf>
    <xf numFmtId="0" fontId="3" fillId="24" borderId="12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left" wrapText="1"/>
    </xf>
    <xf numFmtId="0" fontId="3" fillId="24" borderId="12" xfId="66" applyFont="1" applyFill="1" applyBorder="1" applyAlignment="1">
      <alignment horizontal="center" vertical="center" wrapText="1"/>
      <protection/>
    </xf>
    <xf numFmtId="49" fontId="3" fillId="24" borderId="12" xfId="67" applyNumberFormat="1" applyFont="1" applyFill="1" applyBorder="1" applyAlignment="1">
      <alignment horizontal="center"/>
      <protection/>
    </xf>
    <xf numFmtId="0" fontId="3" fillId="24" borderId="11" xfId="68" applyFont="1" applyFill="1" applyBorder="1" applyAlignment="1">
      <alignment horizontal="left" wrapText="1"/>
      <protection/>
    </xf>
    <xf numFmtId="0" fontId="3" fillId="24" borderId="11" xfId="68" applyFont="1" applyFill="1" applyBorder="1" applyAlignment="1">
      <alignment horizontal="center" wrapText="1"/>
      <protection/>
    </xf>
    <xf numFmtId="4" fontId="3" fillId="24" borderId="11" xfId="68" applyNumberFormat="1" applyFont="1" applyFill="1" applyBorder="1" applyAlignment="1">
      <alignment wrapText="1"/>
      <protection/>
    </xf>
    <xf numFmtId="0" fontId="3" fillId="24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3" xfId="66" applyNumberFormat="1" applyFont="1" applyFill="1" applyBorder="1" applyAlignment="1">
      <alignment horizontal="center" wrapText="1"/>
      <protection/>
    </xf>
    <xf numFmtId="0" fontId="3" fillId="24" borderId="11" xfId="66" applyFont="1" applyFill="1" applyBorder="1" applyAlignment="1">
      <alignment vertical="center" wrapText="1"/>
      <protection/>
    </xf>
    <xf numFmtId="0" fontId="3" fillId="24" borderId="11" xfId="66" applyNumberFormat="1" applyFont="1" applyFill="1" applyBorder="1" applyAlignment="1" applyProtection="1">
      <alignment horizontal="center" vertical="center" wrapText="1"/>
      <protection/>
    </xf>
    <xf numFmtId="0" fontId="2" fillId="24" borderId="11" xfId="68" applyFont="1" applyFill="1" applyBorder="1" applyAlignment="1">
      <alignment horizontal="center" wrapText="1"/>
      <protection/>
    </xf>
    <xf numFmtId="2" fontId="3" fillId="24" borderId="11" xfId="68" applyNumberFormat="1" applyFont="1" applyFill="1" applyBorder="1" applyAlignment="1">
      <alignment wrapText="1"/>
      <protection/>
    </xf>
    <xf numFmtId="0" fontId="3" fillId="24" borderId="11" xfId="68" applyFont="1" applyFill="1" applyBorder="1" applyAlignment="1">
      <alignment wrapText="1"/>
      <protection/>
    </xf>
    <xf numFmtId="0" fontId="3" fillId="24" borderId="12" xfId="66" applyNumberFormat="1" applyFont="1" applyFill="1" applyBorder="1" applyAlignment="1" applyProtection="1">
      <alignment horizontal="center" vertical="center" wrapText="1"/>
      <protection/>
    </xf>
    <xf numFmtId="49" fontId="3" fillId="24" borderId="10" xfId="66" applyNumberFormat="1" applyFont="1" applyFill="1" applyBorder="1" applyAlignment="1">
      <alignment horizontal="center" wrapText="1"/>
      <protection/>
    </xf>
    <xf numFmtId="0" fontId="2" fillId="24" borderId="12" xfId="0" applyFont="1" applyFill="1" applyBorder="1" applyAlignment="1">
      <alignment horizontal="center" wrapText="1"/>
    </xf>
    <xf numFmtId="2" fontId="3" fillId="24" borderId="11" xfId="0" applyNumberFormat="1" applyFont="1" applyFill="1" applyBorder="1" applyAlignment="1">
      <alignment horizontal="left" wrapText="1"/>
    </xf>
    <xf numFmtId="0" fontId="2" fillId="24" borderId="12" xfId="66" applyFont="1" applyFill="1" applyBorder="1" applyAlignment="1">
      <alignment horizontal="center" wrapText="1"/>
      <protection/>
    </xf>
    <xf numFmtId="4" fontId="3" fillId="24" borderId="11" xfId="0" applyNumberFormat="1" applyFont="1" applyFill="1" applyBorder="1" applyAlignment="1">
      <alignment wrapText="1"/>
    </xf>
    <xf numFmtId="2" fontId="3" fillId="24" borderId="12" xfId="0" applyNumberFormat="1" applyFont="1" applyFill="1" applyBorder="1" applyAlignment="1">
      <alignment horizontal="center"/>
    </xf>
    <xf numFmtId="0" fontId="6" fillId="24" borderId="11" xfId="0" applyFont="1" applyFill="1" applyBorder="1" applyAlignment="1">
      <alignment wrapText="1"/>
    </xf>
    <xf numFmtId="0" fontId="6" fillId="24" borderId="12" xfId="0" applyFont="1" applyFill="1" applyBorder="1" applyAlignment="1">
      <alignment horizontal="center" wrapText="1"/>
    </xf>
    <xf numFmtId="49" fontId="3" fillId="24" borderId="11" xfId="0" applyNumberFormat="1" applyFont="1" applyFill="1" applyBorder="1" applyAlignment="1" quotePrefix="1">
      <alignment horizontal="right" vertical="center"/>
    </xf>
    <xf numFmtId="49" fontId="3" fillId="24" borderId="12" xfId="0" applyNumberFormat="1" applyFont="1" applyFill="1" applyBorder="1" applyAlignment="1">
      <alignment horizontal="center" vertical="center"/>
    </xf>
    <xf numFmtId="49" fontId="3" fillId="24" borderId="11" xfId="0" applyNumberFormat="1" applyFont="1" applyFill="1" applyBorder="1" applyAlignment="1">
      <alignment horizontal="right" vertical="center"/>
    </xf>
    <xf numFmtId="49" fontId="3" fillId="24" borderId="11" xfId="0" applyNumberFormat="1" applyFont="1" applyFill="1" applyBorder="1" applyAlignment="1">
      <alignment horizontal="left" vertical="center"/>
    </xf>
    <xf numFmtId="0" fontId="2" fillId="24" borderId="11" xfId="66" applyFont="1" applyFill="1" applyBorder="1" applyAlignment="1">
      <alignment horizontal="center" wrapText="1"/>
      <protection/>
    </xf>
    <xf numFmtId="0" fontId="6" fillId="24" borderId="11" xfId="0" applyFont="1" applyFill="1" applyBorder="1" applyAlignment="1">
      <alignment vertical="center" wrapText="1"/>
    </xf>
    <xf numFmtId="49" fontId="3" fillId="0" borderId="11" xfId="67" applyNumberFormat="1" applyFont="1" applyFill="1" applyBorder="1" applyAlignment="1">
      <alignment horizontal="center" wrapText="1"/>
      <protection/>
    </xf>
    <xf numFmtId="0" fontId="8" fillId="0" borderId="0" xfId="51" applyFont="1">
      <alignment/>
      <protection/>
    </xf>
    <xf numFmtId="0" fontId="8" fillId="0" borderId="0" xfId="75" applyFont="1" applyFill="1" applyAlignment="1">
      <alignment vertical="center"/>
      <protection/>
    </xf>
    <xf numFmtId="0" fontId="11" fillId="0" borderId="0" xfId="88" applyFont="1" applyFill="1" applyAlignment="1">
      <alignment vertical="center"/>
      <protection/>
    </xf>
    <xf numFmtId="0" fontId="11" fillId="0" borderId="0" xfId="88" applyFont="1" applyFill="1" applyBorder="1" applyAlignment="1">
      <alignment horizontal="center" vertical="center" wrapText="1"/>
      <protection/>
    </xf>
    <xf numFmtId="0" fontId="11" fillId="0" borderId="0" xfId="88" applyFont="1" applyFill="1" applyAlignment="1">
      <alignment vertical="center"/>
      <protection/>
    </xf>
    <xf numFmtId="0" fontId="3" fillId="0" borderId="0" xfId="75" applyFont="1" applyFill="1" applyBorder="1" applyAlignment="1">
      <alignment/>
      <protection/>
    </xf>
    <xf numFmtId="0" fontId="14" fillId="0" borderId="0" xfId="75" applyFont="1" applyFill="1" applyBorder="1" applyAlignment="1">
      <alignment horizontal="center" vertical="center" wrapText="1"/>
      <protection/>
    </xf>
    <xf numFmtId="0" fontId="13" fillId="0" borderId="0" xfId="75" applyFont="1" applyFill="1" applyAlignment="1">
      <alignment vertical="center"/>
      <protection/>
    </xf>
    <xf numFmtId="0" fontId="16" fillId="0" borderId="0" xfId="75" applyFont="1" applyFill="1" applyAlignment="1">
      <alignment vertical="center"/>
      <protection/>
    </xf>
    <xf numFmtId="0" fontId="16" fillId="0" borderId="0" xfId="75" applyFont="1" applyFill="1" applyAlignment="1">
      <alignment horizontal="center" vertical="center"/>
      <protection/>
    </xf>
    <xf numFmtId="0" fontId="13" fillId="0" borderId="0" xfId="75" applyFont="1" applyFill="1" applyAlignment="1">
      <alignment horizontal="center" vertical="center"/>
      <protection/>
    </xf>
    <xf numFmtId="0" fontId="13" fillId="0" borderId="0" xfId="75" applyFont="1" applyFill="1">
      <alignment/>
      <protection/>
    </xf>
    <xf numFmtId="0" fontId="3" fillId="24" borderId="11" xfId="75" applyFont="1" applyFill="1" applyBorder="1" applyAlignment="1">
      <alignment horizontal="center" wrapText="1"/>
      <protection/>
    </xf>
    <xf numFmtId="0" fontId="13" fillId="24" borderId="0" xfId="75" applyFont="1" applyFill="1">
      <alignment/>
      <protection/>
    </xf>
    <xf numFmtId="0" fontId="13" fillId="0" borderId="0" xfId="75" applyFont="1" applyFill="1" applyAlignment="1">
      <alignment horizontal="center"/>
      <protection/>
    </xf>
    <xf numFmtId="0" fontId="4" fillId="0" borderId="0" xfId="75" applyFont="1">
      <alignment/>
      <protection/>
    </xf>
    <xf numFmtId="0" fontId="4" fillId="0" borderId="0" xfId="75" applyFont="1" applyFill="1">
      <alignment/>
      <protection/>
    </xf>
    <xf numFmtId="0" fontId="20" fillId="0" borderId="0" xfId="75" applyFont="1" applyFill="1" applyAlignment="1">
      <alignment wrapText="1"/>
      <protection/>
    </xf>
    <xf numFmtId="0" fontId="21" fillId="0" borderId="0" xfId="75" applyFont="1" applyFill="1" applyBorder="1" applyAlignment="1">
      <alignment/>
      <protection/>
    </xf>
    <xf numFmtId="0" fontId="21" fillId="0" borderId="0" xfId="75" applyFont="1">
      <alignment/>
      <protection/>
    </xf>
    <xf numFmtId="2" fontId="22" fillId="0" borderId="0" xfId="75" applyNumberFormat="1" applyFont="1" applyAlignment="1">
      <alignment horizontal="left"/>
      <protection/>
    </xf>
    <xf numFmtId="0" fontId="22" fillId="0" borderId="0" xfId="75" applyFont="1">
      <alignment/>
      <protection/>
    </xf>
    <xf numFmtId="0" fontId="4" fillId="0" borderId="0" xfId="75" applyFont="1" applyBorder="1" applyAlignment="1">
      <alignment horizontal="center"/>
      <protection/>
    </xf>
    <xf numFmtId="0" fontId="23" fillId="0" borderId="14" xfId="75" applyFont="1" applyBorder="1" applyAlignment="1">
      <alignment horizontal="center" vertical="center" wrapText="1"/>
      <protection/>
    </xf>
    <xf numFmtId="0" fontId="23" fillId="0" borderId="15" xfId="75" applyFont="1" applyBorder="1" applyAlignment="1">
      <alignment horizontal="center" vertical="center" wrapText="1"/>
      <protection/>
    </xf>
    <xf numFmtId="0" fontId="22" fillId="0" borderId="0" xfId="75" applyFont="1" applyAlignment="1">
      <alignment vertical="center" wrapText="1"/>
      <protection/>
    </xf>
    <xf numFmtId="0" fontId="23" fillId="0" borderId="16" xfId="75" applyFont="1" applyBorder="1" applyAlignment="1">
      <alignment horizontal="center" vertical="center" wrapText="1"/>
      <protection/>
    </xf>
    <xf numFmtId="0" fontId="23" fillId="0" borderId="17" xfId="75" applyFont="1" applyBorder="1" applyAlignment="1">
      <alignment horizontal="center" vertical="center" wrapText="1"/>
      <protection/>
    </xf>
    <xf numFmtId="0" fontId="23" fillId="0" borderId="18" xfId="75" applyFont="1" applyBorder="1" applyAlignment="1">
      <alignment horizontal="center" vertical="center" wrapText="1"/>
      <protection/>
    </xf>
    <xf numFmtId="0" fontId="22" fillId="0" borderId="0" xfId="75" applyFont="1" applyFill="1" applyAlignment="1">
      <alignment vertical="center" wrapText="1"/>
      <protection/>
    </xf>
    <xf numFmtId="2" fontId="17" fillId="0" borderId="11" xfId="75" applyNumberFormat="1" applyFont="1" applyBorder="1" applyAlignment="1">
      <alignment horizontal="center" vertical="center" wrapText="1"/>
      <protection/>
    </xf>
    <xf numFmtId="0" fontId="17" fillId="0" borderId="0" xfId="75" applyFont="1" applyFill="1" applyAlignment="1">
      <alignment vertical="center"/>
      <protection/>
    </xf>
    <xf numFmtId="0" fontId="17" fillId="0" borderId="0" xfId="75" applyFont="1" applyAlignment="1">
      <alignment vertical="center"/>
      <protection/>
    </xf>
    <xf numFmtId="0" fontId="8" fillId="0" borderId="10" xfId="75" applyFont="1" applyBorder="1" applyAlignment="1">
      <alignment horizontal="center" vertical="center"/>
      <protection/>
    </xf>
    <xf numFmtId="49" fontId="8" fillId="0" borderId="19" xfId="75" applyNumberFormat="1" applyFont="1" applyFill="1" applyBorder="1" applyAlignment="1">
      <alignment horizontal="center" vertical="center"/>
      <protection/>
    </xf>
    <xf numFmtId="0" fontId="8" fillId="0" borderId="11" xfId="75" applyFont="1" applyBorder="1" applyAlignment="1">
      <alignment horizontal="left" vertical="center" wrapText="1"/>
      <protection/>
    </xf>
    <xf numFmtId="0" fontId="8" fillId="0" borderId="10" xfId="75" applyFont="1" applyFill="1" applyBorder="1" applyAlignment="1">
      <alignment horizontal="center" vertical="center"/>
      <protection/>
    </xf>
    <xf numFmtId="0" fontId="8" fillId="0" borderId="11" xfId="75" applyFont="1" applyFill="1" applyBorder="1" applyAlignment="1">
      <alignment horizontal="left" vertical="center" wrapText="1"/>
      <protection/>
    </xf>
    <xf numFmtId="49" fontId="8" fillId="0" borderId="19" xfId="75" applyNumberFormat="1" applyFont="1" applyBorder="1" applyAlignment="1">
      <alignment horizontal="center" vertical="center"/>
      <protection/>
    </xf>
    <xf numFmtId="0" fontId="8" fillId="0" borderId="20" xfId="75" applyFont="1" applyBorder="1" applyAlignment="1">
      <alignment horizontal="center" vertical="center"/>
      <protection/>
    </xf>
    <xf numFmtId="49" fontId="8" fillId="24" borderId="21" xfId="75" applyNumberFormat="1" applyFont="1" applyFill="1" applyBorder="1" applyAlignment="1">
      <alignment horizontal="center" vertical="center"/>
      <protection/>
    </xf>
    <xf numFmtId="0" fontId="8" fillId="0" borderId="22" xfId="75" applyFont="1" applyBorder="1" applyAlignment="1">
      <alignment horizontal="left" vertical="center" wrapText="1"/>
      <protection/>
    </xf>
    <xf numFmtId="0" fontId="8" fillId="0" borderId="11" xfId="75" applyFont="1" applyBorder="1" applyAlignment="1">
      <alignment horizontal="center" vertical="center"/>
      <protection/>
    </xf>
    <xf numFmtId="49" fontId="8" fillId="24" borderId="11" xfId="75" applyNumberFormat="1" applyFont="1" applyFill="1" applyBorder="1" applyAlignment="1">
      <alignment horizontal="center" vertical="center"/>
      <protection/>
    </xf>
    <xf numFmtId="0" fontId="17" fillId="0" borderId="10" xfId="75" applyFont="1" applyBorder="1" applyAlignment="1">
      <alignment horizontal="center" vertical="center"/>
      <protection/>
    </xf>
    <xf numFmtId="0" fontId="17" fillId="0" borderId="21" xfId="75" applyFont="1" applyBorder="1" applyAlignment="1">
      <alignment horizontal="center" vertical="center"/>
      <protection/>
    </xf>
    <xf numFmtId="0" fontId="17" fillId="0" borderId="11" xfId="75" applyFont="1" applyBorder="1" applyAlignment="1">
      <alignment horizontal="left" vertical="center" wrapText="1"/>
      <protection/>
    </xf>
    <xf numFmtId="2" fontId="23" fillId="0" borderId="23" xfId="75" applyNumberFormat="1" applyFont="1" applyBorder="1" applyAlignment="1">
      <alignment horizontal="center" vertical="center"/>
      <protection/>
    </xf>
    <xf numFmtId="2" fontId="17" fillId="0" borderId="0" xfId="75" applyNumberFormat="1" applyFont="1">
      <alignment/>
      <protection/>
    </xf>
    <xf numFmtId="0" fontId="17" fillId="0" borderId="0" xfId="75" applyFont="1">
      <alignment/>
      <protection/>
    </xf>
    <xf numFmtId="2" fontId="17" fillId="0" borderId="24" xfId="75" applyNumberFormat="1" applyFont="1" applyBorder="1" applyAlignment="1">
      <alignment horizontal="center" vertical="center" wrapText="1"/>
      <protection/>
    </xf>
    <xf numFmtId="0" fontId="17" fillId="0" borderId="0" xfId="75" applyFont="1" applyAlignment="1">
      <alignment vertical="center" wrapText="1"/>
      <protection/>
    </xf>
    <xf numFmtId="2" fontId="23" fillId="0" borderId="25" xfId="75" applyNumberFormat="1" applyFont="1" applyBorder="1" applyAlignment="1">
      <alignment horizontal="center" vertical="center" wrapText="1"/>
      <protection/>
    </xf>
    <xf numFmtId="0" fontId="22" fillId="0" borderId="0" xfId="75" applyFont="1" applyBorder="1" applyAlignment="1">
      <alignment horizontal="center"/>
      <protection/>
    </xf>
    <xf numFmtId="0" fontId="22" fillId="0" borderId="0" xfId="75" applyFont="1" applyBorder="1" applyAlignment="1">
      <alignment/>
      <protection/>
    </xf>
    <xf numFmtId="0" fontId="22" fillId="0" borderId="0" xfId="75" applyFont="1" applyBorder="1" applyAlignment="1">
      <alignment horizontal="left" vertical="center"/>
      <protection/>
    </xf>
    <xf numFmtId="0" fontId="22" fillId="0" borderId="0" xfId="75" applyFont="1" applyAlignment="1">
      <alignment vertical="center"/>
      <protection/>
    </xf>
    <xf numFmtId="0" fontId="5" fillId="24" borderId="11" xfId="75" applyFont="1" applyFill="1" applyBorder="1" applyAlignment="1">
      <alignment horizontal="center" wrapText="1"/>
      <protection/>
    </xf>
    <xf numFmtId="0" fontId="15" fillId="24" borderId="11" xfId="75" applyFont="1" applyFill="1" applyBorder="1" applyAlignment="1">
      <alignment horizontal="center" vertical="center"/>
      <protection/>
    </xf>
    <xf numFmtId="0" fontId="15" fillId="24" borderId="11" xfId="75" applyFont="1" applyFill="1" applyBorder="1" applyAlignment="1">
      <alignment horizontal="center" vertical="center" wrapText="1"/>
      <protection/>
    </xf>
    <xf numFmtId="0" fontId="16" fillId="24" borderId="0" xfId="75" applyFont="1" applyFill="1" applyAlignment="1">
      <alignment vertical="center"/>
      <protection/>
    </xf>
    <xf numFmtId="0" fontId="15" fillId="24" borderId="11" xfId="75" applyFont="1" applyFill="1" applyBorder="1" applyAlignment="1">
      <alignment horizontal="center" vertical="center"/>
      <protection/>
    </xf>
    <xf numFmtId="0" fontId="16" fillId="24" borderId="11" xfId="75" applyFont="1" applyFill="1" applyBorder="1" applyAlignment="1">
      <alignment horizontal="center" vertical="center"/>
      <protection/>
    </xf>
    <xf numFmtId="0" fontId="16" fillId="24" borderId="0" xfId="75" applyFont="1" applyFill="1" applyAlignment="1">
      <alignment horizontal="center" vertical="center"/>
      <protection/>
    </xf>
    <xf numFmtId="0" fontId="13" fillId="24" borderId="0" xfId="75" applyFont="1" applyFill="1" applyAlignment="1">
      <alignment horizontal="center" vertical="center"/>
      <protection/>
    </xf>
    <xf numFmtId="0" fontId="16" fillId="24" borderId="11" xfId="75" applyFont="1" applyFill="1" applyBorder="1" applyAlignment="1" quotePrefix="1">
      <alignment horizontal="center" vertical="center"/>
      <protection/>
    </xf>
    <xf numFmtId="2" fontId="3" fillId="24" borderId="11" xfId="75" applyNumberFormat="1" applyFont="1" applyFill="1" applyBorder="1" applyAlignment="1">
      <alignment horizontal="right" wrapText="1"/>
      <protection/>
    </xf>
    <xf numFmtId="49" fontId="2" fillId="24" borderId="11" xfId="68" applyNumberFormat="1" applyFont="1" applyFill="1" applyBorder="1" applyAlignment="1">
      <alignment horizontal="center" wrapText="1"/>
      <protection/>
    </xf>
    <xf numFmtId="0" fontId="3" fillId="24" borderId="11" xfId="75" applyFont="1" applyFill="1" applyBorder="1" applyAlignment="1">
      <alignment horizontal="left" vertical="center" wrapText="1"/>
      <protection/>
    </xf>
    <xf numFmtId="0" fontId="3" fillId="24" borderId="11" xfId="75" applyFont="1" applyFill="1" applyBorder="1" applyAlignment="1">
      <alignment horizontal="center" vertical="center" wrapText="1"/>
      <protection/>
    </xf>
    <xf numFmtId="0" fontId="2" fillId="24" borderId="11" xfId="71" applyFont="1" applyFill="1" applyBorder="1" applyAlignment="1">
      <alignment horizontal="center" wrapText="1"/>
      <protection/>
    </xf>
    <xf numFmtId="0" fontId="3" fillId="24" borderId="11" xfId="71" applyFont="1" applyFill="1" applyBorder="1" applyAlignment="1">
      <alignment horizontal="center" wrapText="1"/>
      <protection/>
    </xf>
    <xf numFmtId="49" fontId="3" fillId="24" borderId="11" xfId="71" applyNumberFormat="1" applyFont="1" applyFill="1" applyBorder="1" applyAlignment="1">
      <alignment horizontal="center" wrapText="1"/>
      <protection/>
    </xf>
    <xf numFmtId="0" fontId="3" fillId="24" borderId="11" xfId="71" applyFont="1" applyFill="1" applyBorder="1" applyAlignment="1">
      <alignment horizontal="left" wrapText="1"/>
      <protection/>
    </xf>
    <xf numFmtId="49" fontId="2" fillId="24" borderId="11" xfId="71" applyNumberFormat="1" applyFont="1" applyFill="1" applyBorder="1" applyAlignment="1">
      <alignment horizontal="center" wrapText="1"/>
      <protection/>
    </xf>
    <xf numFmtId="0" fontId="2" fillId="24" borderId="11" xfId="75" applyFont="1" applyFill="1" applyBorder="1" applyAlignment="1">
      <alignment horizontal="left" vertical="center" wrapText="1"/>
      <protection/>
    </xf>
    <xf numFmtId="0" fontId="3" fillId="24" borderId="11" xfId="67" applyFont="1" applyFill="1" applyBorder="1" applyAlignment="1">
      <alignment horizontal="right" wrapText="1"/>
      <protection/>
    </xf>
    <xf numFmtId="0" fontId="6" fillId="24" borderId="11" xfId="0" applyFont="1" applyFill="1" applyBorder="1" applyAlignment="1">
      <alignment/>
    </xf>
    <xf numFmtId="16" fontId="3" fillId="24" borderId="11" xfId="66" applyNumberFormat="1" applyFont="1" applyFill="1" applyBorder="1" applyAlignment="1">
      <alignment horizontal="center" wrapText="1"/>
      <protection/>
    </xf>
    <xf numFmtId="49" fontId="3" fillId="24" borderId="11" xfId="66" applyNumberFormat="1" applyFont="1" applyFill="1" applyBorder="1" applyAlignment="1">
      <alignment horizontal="center" wrapText="1"/>
      <protection/>
    </xf>
    <xf numFmtId="0" fontId="8" fillId="24" borderId="0" xfId="75" applyFont="1" applyFill="1">
      <alignment/>
      <protection/>
    </xf>
    <xf numFmtId="0" fontId="13" fillId="24" borderId="0" xfId="75" applyFont="1" applyFill="1" applyAlignment="1">
      <alignment horizontal="center"/>
      <protection/>
    </xf>
    <xf numFmtId="0" fontId="3" fillId="24" borderId="11" xfId="75" applyFont="1" applyFill="1" applyBorder="1" applyAlignment="1">
      <alignment horizontal="center"/>
      <protection/>
    </xf>
    <xf numFmtId="49" fontId="2" fillId="24" borderId="11" xfId="66" applyNumberFormat="1" applyFont="1" applyFill="1" applyBorder="1" applyAlignment="1">
      <alignment horizontal="center" vertical="center" wrapText="1"/>
      <protection/>
    </xf>
    <xf numFmtId="49" fontId="3" fillId="24" borderId="11" xfId="66" applyNumberFormat="1" applyFont="1" applyFill="1" applyBorder="1" applyAlignment="1">
      <alignment horizontal="center" vertical="center" wrapText="1"/>
      <protection/>
    </xf>
    <xf numFmtId="0" fontId="6" fillId="24" borderId="11" xfId="66" applyFont="1" applyFill="1" applyBorder="1" applyAlignment="1">
      <alignment horizontal="center" vertical="center"/>
      <protection/>
    </xf>
    <xf numFmtId="4" fontId="2" fillId="24" borderId="11" xfId="68" applyNumberFormat="1" applyFont="1" applyFill="1" applyBorder="1" applyAlignment="1">
      <alignment wrapText="1"/>
      <protection/>
    </xf>
    <xf numFmtId="2" fontId="3" fillId="24" borderId="11" xfId="75" applyNumberFormat="1" applyFont="1" applyFill="1" applyBorder="1" applyAlignment="1">
      <alignment/>
      <protection/>
    </xf>
    <xf numFmtId="2" fontId="3" fillId="24" borderId="11" xfId="71" applyNumberFormat="1" applyFont="1" applyFill="1" applyBorder="1" applyAlignment="1">
      <alignment wrapText="1"/>
      <protection/>
    </xf>
    <xf numFmtId="2" fontId="2" fillId="24" borderId="11" xfId="66" applyNumberFormat="1" applyFont="1" applyFill="1" applyBorder="1" applyAlignment="1">
      <alignment wrapText="1"/>
      <protection/>
    </xf>
    <xf numFmtId="2" fontId="3" fillId="24" borderId="11" xfId="75" applyNumberFormat="1" applyFont="1" applyFill="1" applyBorder="1" applyAlignment="1">
      <alignment wrapText="1"/>
      <protection/>
    </xf>
    <xf numFmtId="2" fontId="3" fillId="24" borderId="11" xfId="66" applyNumberFormat="1" applyFont="1" applyFill="1" applyBorder="1" applyAlignment="1">
      <alignment wrapText="1"/>
      <protection/>
    </xf>
    <xf numFmtId="0" fontId="25" fillId="24" borderId="11" xfId="75" applyFont="1" applyFill="1" applyBorder="1" applyAlignment="1">
      <alignment horizontal="center" wrapText="1"/>
      <protection/>
    </xf>
    <xf numFmtId="0" fontId="7" fillId="24" borderId="11" xfId="66" applyFont="1" applyFill="1" applyBorder="1" applyAlignment="1">
      <alignment horizontal="center" wrapText="1"/>
      <protection/>
    </xf>
    <xf numFmtId="1" fontId="2" fillId="24" borderId="11" xfId="75" applyNumberFormat="1" applyFont="1" applyFill="1" applyBorder="1" applyAlignment="1" quotePrefix="1">
      <alignment horizontal="center" vertical="center"/>
      <protection/>
    </xf>
    <xf numFmtId="0" fontId="7" fillId="24" borderId="11" xfId="68" applyFont="1" applyFill="1" applyBorder="1" applyAlignment="1">
      <alignment horizontal="center" wrapText="1"/>
      <protection/>
    </xf>
    <xf numFmtId="0" fontId="2" fillId="24" borderId="11" xfId="75" applyFont="1" applyFill="1" applyBorder="1" applyAlignment="1" quotePrefix="1">
      <alignment horizontal="center"/>
      <protection/>
    </xf>
    <xf numFmtId="0" fontId="3" fillId="25" borderId="11" xfId="75" applyFont="1" applyFill="1" applyBorder="1" applyAlignment="1">
      <alignment horizontal="center" vertical="center" wrapText="1"/>
      <protection/>
    </xf>
    <xf numFmtId="0" fontId="3" fillId="24" borderId="11" xfId="75" applyFont="1" applyFill="1" applyBorder="1" applyAlignment="1">
      <alignment wrapText="1"/>
      <protection/>
    </xf>
    <xf numFmtId="0" fontId="2" fillId="24" borderId="11" xfId="81" applyFont="1" applyFill="1" applyBorder="1" applyAlignment="1">
      <alignment horizontal="left" vertical="center" wrapText="1"/>
      <protection/>
    </xf>
    <xf numFmtId="16" fontId="2" fillId="24" borderId="11" xfId="71" applyNumberFormat="1" applyFont="1" applyFill="1" applyBorder="1" applyAlignment="1" quotePrefix="1">
      <alignment horizontal="center" vertical="center" wrapText="1"/>
      <protection/>
    </xf>
    <xf numFmtId="0" fontId="3" fillId="24" borderId="11" xfId="64" applyFont="1" applyFill="1" applyBorder="1" applyAlignment="1">
      <alignment horizontal="center" vertical="center" wrapText="1"/>
      <protection/>
    </xf>
    <xf numFmtId="0" fontId="2" fillId="24" borderId="11" xfId="75" applyFont="1" applyFill="1" applyBorder="1">
      <alignment/>
      <protection/>
    </xf>
    <xf numFmtId="0" fontId="3" fillId="24" borderId="11" xfId="75" applyFont="1" applyFill="1" applyBorder="1" applyAlignment="1">
      <alignment/>
      <protection/>
    </xf>
    <xf numFmtId="0" fontId="7" fillId="24" borderId="11" xfId="66" applyFont="1" applyFill="1" applyBorder="1" applyAlignment="1">
      <alignment horizontal="center" vertical="center" wrapText="1"/>
      <protection/>
    </xf>
    <xf numFmtId="0" fontId="7" fillId="24" borderId="11" xfId="0" applyFont="1" applyFill="1" applyBorder="1" applyAlignment="1">
      <alignment horizontal="center" wrapText="1"/>
    </xf>
    <xf numFmtId="0" fontId="7" fillId="0" borderId="11" xfId="66" applyFont="1" applyFill="1" applyBorder="1" applyAlignment="1">
      <alignment horizontal="center" wrapText="1"/>
      <protection/>
    </xf>
    <xf numFmtId="190" fontId="3" fillId="24" borderId="11" xfId="44" applyNumberFormat="1" applyFont="1" applyFill="1" applyBorder="1" applyAlignment="1">
      <alignment wrapText="1"/>
    </xf>
    <xf numFmtId="0" fontId="3" fillId="24" borderId="12" xfId="75" applyFont="1" applyFill="1" applyBorder="1">
      <alignment/>
      <protection/>
    </xf>
    <xf numFmtId="0" fontId="2" fillId="24" borderId="12" xfId="66" applyFont="1" applyFill="1" applyBorder="1" applyAlignment="1">
      <alignment horizontal="center" vertical="center" wrapText="1"/>
      <protection/>
    </xf>
    <xf numFmtId="0" fontId="26" fillId="24" borderId="11" xfId="68" applyFont="1" applyFill="1" applyBorder="1" applyAlignment="1">
      <alignment horizontal="center" wrapText="1"/>
      <protection/>
    </xf>
    <xf numFmtId="0" fontId="26" fillId="24" borderId="11" xfId="71" applyFont="1" applyFill="1" applyBorder="1" applyAlignment="1">
      <alignment horizontal="center" wrapText="1"/>
      <protection/>
    </xf>
    <xf numFmtId="0" fontId="7" fillId="21" borderId="26" xfId="75" applyFont="1" applyFill="1" applyBorder="1" applyAlignment="1">
      <alignment horizontal="center" vertical="center"/>
      <protection/>
    </xf>
    <xf numFmtId="0" fontId="7" fillId="21" borderId="27" xfId="75" applyFont="1" applyFill="1" applyBorder="1" applyAlignment="1">
      <alignment horizontal="center" vertical="center"/>
      <protection/>
    </xf>
    <xf numFmtId="0" fontId="7" fillId="21" borderId="28" xfId="75" applyFont="1" applyFill="1" applyBorder="1" applyAlignment="1">
      <alignment horizontal="left" vertical="center" wrapText="1"/>
      <protection/>
    </xf>
    <xf numFmtId="0" fontId="7" fillId="21" borderId="20" xfId="75" applyFont="1" applyFill="1" applyBorder="1" applyAlignment="1">
      <alignment horizontal="center" vertical="center"/>
      <protection/>
    </xf>
    <xf numFmtId="49" fontId="7" fillId="21" borderId="21" xfId="75" applyNumberFormat="1" applyFont="1" applyFill="1" applyBorder="1" applyAlignment="1">
      <alignment horizontal="center" vertical="center"/>
      <protection/>
    </xf>
    <xf numFmtId="0" fontId="7" fillId="21" borderId="11" xfId="75" applyFont="1" applyFill="1" applyBorder="1" applyAlignment="1">
      <alignment horizontal="left" vertical="center" wrapText="1"/>
      <protection/>
    </xf>
    <xf numFmtId="2" fontId="17" fillId="21" borderId="11" xfId="75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2" fillId="24" borderId="12" xfId="75" applyFont="1" applyFill="1" applyBorder="1" applyAlignment="1">
      <alignment horizontal="left" vertical="center" wrapText="1"/>
      <protection/>
    </xf>
    <xf numFmtId="0" fontId="2" fillId="24" borderId="29" xfId="75" applyFont="1" applyFill="1" applyBorder="1" applyAlignment="1">
      <alignment horizontal="left" vertical="center" wrapText="1"/>
      <protection/>
    </xf>
    <xf numFmtId="0" fontId="2" fillId="24" borderId="19" xfId="75" applyFont="1" applyFill="1" applyBorder="1" applyAlignment="1">
      <alignment horizontal="left" vertical="center" wrapText="1"/>
      <protection/>
    </xf>
    <xf numFmtId="0" fontId="16" fillId="24" borderId="29" xfId="75" applyFont="1" applyFill="1" applyBorder="1" applyAlignment="1">
      <alignment horizontal="center" vertical="center" wrapText="1"/>
      <protection/>
    </xf>
    <xf numFmtId="0" fontId="16" fillId="24" borderId="19" xfId="75" applyFont="1" applyFill="1" applyBorder="1" applyAlignment="1">
      <alignment horizontal="center" vertical="center" wrapText="1"/>
      <protection/>
    </xf>
    <xf numFmtId="0" fontId="2" fillId="24" borderId="29" xfId="75" applyFont="1" applyFill="1" applyBorder="1" applyAlignment="1">
      <alignment horizontal="center" vertical="center" wrapText="1"/>
      <protection/>
    </xf>
    <xf numFmtId="0" fontId="2" fillId="24" borderId="19" xfId="75" applyFont="1" applyFill="1" applyBorder="1" applyAlignment="1">
      <alignment horizontal="center" vertical="center" wrapText="1"/>
      <protection/>
    </xf>
    <xf numFmtId="0" fontId="9" fillId="0" borderId="0" xfId="83" applyFont="1" applyBorder="1" applyAlignment="1">
      <alignment horizontal="center" vertical="center"/>
      <protection/>
    </xf>
    <xf numFmtId="49" fontId="10" fillId="0" borderId="0" xfId="75" applyNumberFormat="1" applyFont="1" applyFill="1" applyBorder="1" applyAlignment="1">
      <alignment horizontal="center" vertical="center" wrapText="1"/>
      <protection/>
    </xf>
    <xf numFmtId="0" fontId="11" fillId="0" borderId="0" xfId="88" applyFont="1" applyFill="1" applyBorder="1" applyAlignment="1">
      <alignment horizontal="center" vertical="center" wrapText="1"/>
      <protection/>
    </xf>
    <xf numFmtId="0" fontId="2" fillId="0" borderId="0" xfId="75" applyFont="1" applyFill="1" applyBorder="1" applyAlignment="1">
      <alignment horizontal="left" vertical="center" wrapText="1"/>
      <protection/>
    </xf>
    <xf numFmtId="0" fontId="3" fillId="0" borderId="0" xfId="75" applyFont="1" applyFill="1" applyBorder="1" applyAlignment="1">
      <alignment horizontal="left" vertical="center" wrapText="1"/>
      <protection/>
    </xf>
    <xf numFmtId="0" fontId="2" fillId="0" borderId="0" xfId="75" applyFont="1" applyFill="1" applyBorder="1" applyAlignment="1">
      <alignment horizontal="left"/>
      <protection/>
    </xf>
    <xf numFmtId="0" fontId="3" fillId="0" borderId="0" xfId="75" applyFont="1" applyFill="1" applyBorder="1" applyAlignment="1">
      <alignment horizontal="left"/>
      <protection/>
    </xf>
    <xf numFmtId="0" fontId="22" fillId="0" borderId="0" xfId="75" applyFont="1" applyBorder="1" applyAlignment="1">
      <alignment horizontal="left" vertical="center"/>
      <protection/>
    </xf>
    <xf numFmtId="0" fontId="22" fillId="0" borderId="0" xfId="75" applyFont="1" applyBorder="1" applyAlignment="1">
      <alignment horizontal="left"/>
      <protection/>
    </xf>
    <xf numFmtId="0" fontId="23" fillId="0" borderId="30" xfId="75" applyFont="1" applyBorder="1" applyAlignment="1">
      <alignment horizontal="right" vertical="center"/>
      <protection/>
    </xf>
    <xf numFmtId="0" fontId="23" fillId="0" borderId="31" xfId="75" applyFont="1" applyBorder="1" applyAlignment="1">
      <alignment horizontal="right" vertical="center"/>
      <protection/>
    </xf>
    <xf numFmtId="0" fontId="23" fillId="0" borderId="32" xfId="75" applyFont="1" applyBorder="1" applyAlignment="1">
      <alignment horizontal="right" vertical="center"/>
      <protection/>
    </xf>
    <xf numFmtId="0" fontId="17" fillId="0" borderId="33" xfId="75" applyFont="1" applyBorder="1" applyAlignment="1">
      <alignment horizontal="right" vertical="center" wrapText="1"/>
      <protection/>
    </xf>
    <xf numFmtId="0" fontId="17" fillId="0" borderId="34" xfId="75" applyFont="1" applyBorder="1" applyAlignment="1">
      <alignment horizontal="right" vertical="center" wrapText="1"/>
      <protection/>
    </xf>
    <xf numFmtId="0" fontId="17" fillId="0" borderId="35" xfId="75" applyFont="1" applyBorder="1" applyAlignment="1">
      <alignment horizontal="right" vertical="center" wrapText="1"/>
      <protection/>
    </xf>
    <xf numFmtId="0" fontId="23" fillId="0" borderId="30" xfId="75" applyFont="1" applyBorder="1" applyAlignment="1">
      <alignment horizontal="right" vertical="center" wrapText="1"/>
      <protection/>
    </xf>
    <xf numFmtId="0" fontId="23" fillId="0" borderId="31" xfId="75" applyFont="1" applyBorder="1" applyAlignment="1">
      <alignment horizontal="right" vertical="center" wrapText="1"/>
      <protection/>
    </xf>
    <xf numFmtId="0" fontId="23" fillId="0" borderId="32" xfId="75" applyFont="1" applyBorder="1" applyAlignment="1">
      <alignment horizontal="right" vertical="center" wrapText="1"/>
      <protection/>
    </xf>
    <xf numFmtId="0" fontId="23" fillId="0" borderId="26" xfId="75" applyFont="1" applyBorder="1" applyAlignment="1">
      <alignment horizontal="center" vertical="center" wrapText="1"/>
      <protection/>
    </xf>
    <xf numFmtId="0" fontId="23" fillId="0" borderId="20" xfId="75" applyFont="1" applyBorder="1" applyAlignment="1">
      <alignment horizontal="center" vertical="center" wrapText="1"/>
      <protection/>
    </xf>
    <xf numFmtId="0" fontId="23" fillId="0" borderId="36" xfId="75" applyFont="1" applyBorder="1" applyAlignment="1">
      <alignment horizontal="center" vertical="center" wrapText="1"/>
      <protection/>
    </xf>
    <xf numFmtId="0" fontId="23" fillId="0" borderId="22" xfId="75" applyFont="1" applyBorder="1" applyAlignment="1">
      <alignment horizontal="center" vertical="center" wrapText="1"/>
      <protection/>
    </xf>
    <xf numFmtId="0" fontId="20" fillId="0" borderId="0" xfId="75" applyFont="1" applyFill="1" applyAlignment="1">
      <alignment horizontal="left" vertical="center" wrapText="1"/>
      <protection/>
    </xf>
    <xf numFmtId="0" fontId="20" fillId="0" borderId="0" xfId="75" applyFont="1" applyFill="1" applyAlignment="1">
      <alignment horizontal="left" wrapText="1"/>
      <protection/>
    </xf>
    <xf numFmtId="0" fontId="22" fillId="0" borderId="0" xfId="75" applyFont="1" applyAlignment="1">
      <alignment horizontal="right"/>
      <protection/>
    </xf>
    <xf numFmtId="0" fontId="24" fillId="0" borderId="0" xfId="75" applyFont="1" applyAlignment="1">
      <alignment horizontal="center" vertical="center" wrapText="1"/>
      <protection/>
    </xf>
    <xf numFmtId="0" fontId="18" fillId="0" borderId="37" xfId="75" applyFont="1" applyBorder="1" applyAlignment="1">
      <alignment horizontal="center" vertical="center" wrapText="1"/>
      <protection/>
    </xf>
    <xf numFmtId="0" fontId="19" fillId="0" borderId="38" xfId="75" applyFont="1" applyBorder="1" applyAlignment="1">
      <alignment horizontal="center" vertical="justify"/>
      <protection/>
    </xf>
    <xf numFmtId="0" fontId="45" fillId="0" borderId="0" xfId="88" applyFont="1" applyFill="1" applyBorder="1" applyAlignment="1">
      <alignment horizontal="center" vertical="center" wrapText="1"/>
      <protection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Currency 4" xfId="50"/>
    <cellStyle name="Excel Built-in Normal" xfId="51"/>
    <cellStyle name="Excel Built-in Normal 2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" xfId="64"/>
    <cellStyle name="Normal 10 2" xfId="65"/>
    <cellStyle name="Normal 11" xfId="66"/>
    <cellStyle name="Normal 2" xfId="67"/>
    <cellStyle name="Normal 2 2" xfId="68"/>
    <cellStyle name="Normal 2 2 2" xfId="69"/>
    <cellStyle name="Normal 2 3" xfId="70"/>
    <cellStyle name="Normal 2 4" xfId="71"/>
    <cellStyle name="Normal 3" xfId="72"/>
    <cellStyle name="Normal 4" xfId="73"/>
    <cellStyle name="Normal 5" xfId="74"/>
    <cellStyle name="Normal 6" xfId="75"/>
    <cellStyle name="Normal 68" xfId="76"/>
    <cellStyle name="Normal 7" xfId="77"/>
    <cellStyle name="Normal 70" xfId="78"/>
    <cellStyle name="Normal 72 10" xfId="79"/>
    <cellStyle name="Normal 74 10" xfId="80"/>
    <cellStyle name="Normal 78" xfId="81"/>
    <cellStyle name="Normal 79" xfId="82"/>
    <cellStyle name="Normal_Sheet1 2" xfId="83"/>
    <cellStyle name="Note" xfId="84"/>
    <cellStyle name="Output" xfId="85"/>
    <cellStyle name="Percent" xfId="86"/>
    <cellStyle name="Percent 2" xfId="87"/>
    <cellStyle name="Style 1" xfId="88"/>
    <cellStyle name="Title" xfId="89"/>
    <cellStyle name="Total" xfId="90"/>
    <cellStyle name="Warning Text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39</xdr:row>
      <xdr:rowOff>0</xdr:rowOff>
    </xdr:from>
    <xdr:to>
      <xdr:col>1</xdr:col>
      <xdr:colOff>942975</xdr:colOff>
      <xdr:row>41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409700" y="105918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828675</xdr:colOff>
      <xdr:row>39</xdr:row>
      <xdr:rowOff>0</xdr:rowOff>
    </xdr:from>
    <xdr:to>
      <xdr:col>1</xdr:col>
      <xdr:colOff>942975</xdr:colOff>
      <xdr:row>41</xdr:row>
      <xdr:rowOff>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1409700" y="105918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828675</xdr:colOff>
      <xdr:row>39</xdr:row>
      <xdr:rowOff>0</xdr:rowOff>
    </xdr:from>
    <xdr:to>
      <xdr:col>1</xdr:col>
      <xdr:colOff>942975</xdr:colOff>
      <xdr:row>41</xdr:row>
      <xdr:rowOff>0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1409700" y="105918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828675</xdr:colOff>
      <xdr:row>39</xdr:row>
      <xdr:rowOff>0</xdr:rowOff>
    </xdr:from>
    <xdr:to>
      <xdr:col>1</xdr:col>
      <xdr:colOff>942975</xdr:colOff>
      <xdr:row>41</xdr:row>
      <xdr:rowOff>0</xdr:rowOff>
    </xdr:to>
    <xdr:sp fLocksText="0">
      <xdr:nvSpPr>
        <xdr:cNvPr id="4" name="Text Box 5"/>
        <xdr:cNvSpPr txBox="1">
          <a:spLocks noChangeArrowheads="1"/>
        </xdr:cNvSpPr>
      </xdr:nvSpPr>
      <xdr:spPr>
        <a:xfrm>
          <a:off x="1409700" y="105918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828675</xdr:colOff>
      <xdr:row>39</xdr:row>
      <xdr:rowOff>0</xdr:rowOff>
    </xdr:from>
    <xdr:to>
      <xdr:col>1</xdr:col>
      <xdr:colOff>942975</xdr:colOff>
      <xdr:row>41</xdr:row>
      <xdr:rowOff>0</xdr:rowOff>
    </xdr:to>
    <xdr:sp fLocksText="0">
      <xdr:nvSpPr>
        <xdr:cNvPr id="5" name="Text Box 2"/>
        <xdr:cNvSpPr txBox="1">
          <a:spLocks noChangeArrowheads="1"/>
        </xdr:cNvSpPr>
      </xdr:nvSpPr>
      <xdr:spPr>
        <a:xfrm>
          <a:off x="1409700" y="105918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828675</xdr:colOff>
      <xdr:row>39</xdr:row>
      <xdr:rowOff>0</xdr:rowOff>
    </xdr:from>
    <xdr:to>
      <xdr:col>1</xdr:col>
      <xdr:colOff>942975</xdr:colOff>
      <xdr:row>41</xdr:row>
      <xdr:rowOff>0</xdr:rowOff>
    </xdr:to>
    <xdr:sp fLocksText="0">
      <xdr:nvSpPr>
        <xdr:cNvPr id="6" name="Text Box 3"/>
        <xdr:cNvSpPr txBox="1">
          <a:spLocks noChangeArrowheads="1"/>
        </xdr:cNvSpPr>
      </xdr:nvSpPr>
      <xdr:spPr>
        <a:xfrm>
          <a:off x="1409700" y="105918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828675</xdr:colOff>
      <xdr:row>39</xdr:row>
      <xdr:rowOff>0</xdr:rowOff>
    </xdr:from>
    <xdr:to>
      <xdr:col>1</xdr:col>
      <xdr:colOff>942975</xdr:colOff>
      <xdr:row>41</xdr:row>
      <xdr:rowOff>0</xdr:rowOff>
    </xdr:to>
    <xdr:sp fLocksText="0">
      <xdr:nvSpPr>
        <xdr:cNvPr id="7" name="Text Box 4"/>
        <xdr:cNvSpPr txBox="1">
          <a:spLocks noChangeArrowheads="1"/>
        </xdr:cNvSpPr>
      </xdr:nvSpPr>
      <xdr:spPr>
        <a:xfrm>
          <a:off x="1409700" y="105918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828675</xdr:colOff>
      <xdr:row>39</xdr:row>
      <xdr:rowOff>0</xdr:rowOff>
    </xdr:from>
    <xdr:to>
      <xdr:col>1</xdr:col>
      <xdr:colOff>942975</xdr:colOff>
      <xdr:row>41</xdr:row>
      <xdr:rowOff>0</xdr:rowOff>
    </xdr:to>
    <xdr:sp fLocksText="0">
      <xdr:nvSpPr>
        <xdr:cNvPr id="8" name="Text Box 5"/>
        <xdr:cNvSpPr txBox="1">
          <a:spLocks noChangeArrowheads="1"/>
        </xdr:cNvSpPr>
      </xdr:nvSpPr>
      <xdr:spPr>
        <a:xfrm>
          <a:off x="1409700" y="105918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122"/>
  <sheetViews>
    <sheetView tabSelected="1" zoomScalePageLayoutView="0" workbookViewId="0" topLeftCell="A70">
      <selection activeCell="G9" sqref="G9"/>
    </sheetView>
  </sheetViews>
  <sheetFormatPr defaultColWidth="9.7109375" defaultRowHeight="15"/>
  <cols>
    <col min="1" max="1" width="8.7109375" style="66" customWidth="1"/>
    <col min="2" max="2" width="50.00390625" style="66" customWidth="1"/>
    <col min="3" max="3" width="9.7109375" style="66" customWidth="1"/>
    <col min="4" max="4" width="12.421875" style="69" customWidth="1"/>
    <col min="5" max="176" width="9.140625" style="66" customWidth="1"/>
    <col min="177" max="177" width="5.57421875" style="66" customWidth="1"/>
    <col min="178" max="178" width="6.421875" style="66" customWidth="1"/>
    <col min="179" max="179" width="41.8515625" style="66" customWidth="1"/>
    <col min="180" max="180" width="7.57421875" style="66" customWidth="1"/>
    <col min="181" max="181" width="8.8515625" style="66" customWidth="1"/>
    <col min="182" max="182" width="9.57421875" style="66" customWidth="1"/>
    <col min="183" max="183" width="9.421875" style="66" customWidth="1"/>
    <col min="184" max="184" width="10.140625" style="66" customWidth="1"/>
    <col min="185" max="186" width="9.421875" style="66" customWidth="1"/>
    <col min="187" max="187" width="8.7109375" style="66" customWidth="1"/>
    <col min="188" max="188" width="10.7109375" style="66" customWidth="1"/>
    <col min="189" max="16384" width="9.7109375" style="66" customWidth="1"/>
  </cols>
  <sheetData>
    <row r="1" spans="1:4" s="55" customFormat="1" ht="18">
      <c r="A1" s="182" t="s">
        <v>127</v>
      </c>
      <c r="B1" s="182"/>
      <c r="C1" s="182"/>
      <c r="D1" s="182"/>
    </row>
    <row r="2" spans="1:4" s="56" customFormat="1" ht="79.5" customHeight="1">
      <c r="A2" s="183" t="s">
        <v>176</v>
      </c>
      <c r="B2" s="183"/>
      <c r="C2" s="183"/>
      <c r="D2" s="183"/>
    </row>
    <row r="3" spans="1:4" s="57" customFormat="1" ht="10.5" customHeight="1">
      <c r="A3" s="184" t="s">
        <v>128</v>
      </c>
      <c r="B3" s="184"/>
      <c r="C3" s="184"/>
      <c r="D3" s="184"/>
    </row>
    <row r="4" spans="1:4" s="59" customFormat="1" ht="12.75">
      <c r="A4" s="58"/>
      <c r="B4" s="210" t="s">
        <v>182</v>
      </c>
      <c r="C4" s="58"/>
      <c r="D4" s="58"/>
    </row>
    <row r="5" spans="1:4" s="60" customFormat="1" ht="33.75" customHeight="1">
      <c r="A5" s="185" t="s">
        <v>180</v>
      </c>
      <c r="B5" s="186"/>
      <c r="C5" s="186"/>
      <c r="D5" s="186"/>
    </row>
    <row r="6" spans="1:4" s="60" customFormat="1" ht="33" customHeight="1">
      <c r="A6" s="185" t="s">
        <v>181</v>
      </c>
      <c r="B6" s="186"/>
      <c r="C6" s="186"/>
      <c r="D6" s="186"/>
    </row>
    <row r="7" spans="1:4" s="60" customFormat="1" ht="15.75">
      <c r="A7" s="187" t="s">
        <v>129</v>
      </c>
      <c r="B7" s="188"/>
      <c r="C7" s="188"/>
      <c r="D7" s="188"/>
    </row>
    <row r="8" spans="1:4" s="62" customFormat="1" ht="24" customHeight="1">
      <c r="A8" s="61"/>
      <c r="B8" s="61"/>
      <c r="C8" s="61"/>
      <c r="D8" s="61"/>
    </row>
    <row r="9" spans="1:6" s="63" customFormat="1" ht="27.75" customHeight="1">
      <c r="A9" s="113" t="s">
        <v>130</v>
      </c>
      <c r="B9" s="113" t="s">
        <v>131</v>
      </c>
      <c r="C9" s="114" t="s">
        <v>132</v>
      </c>
      <c r="D9" s="113" t="s">
        <v>133</v>
      </c>
      <c r="E9" s="115"/>
      <c r="F9" s="115"/>
    </row>
    <row r="10" spans="1:6" s="64" customFormat="1" ht="16.5">
      <c r="A10" s="116">
        <v>1</v>
      </c>
      <c r="B10" s="117">
        <v>3</v>
      </c>
      <c r="C10" s="117">
        <v>4</v>
      </c>
      <c r="D10" s="117">
        <v>5</v>
      </c>
      <c r="E10" s="118"/>
      <c r="F10" s="118"/>
    </row>
    <row r="11" spans="1:6" s="65" customFormat="1" ht="27" customHeight="1">
      <c r="A11" s="117" t="s">
        <v>134</v>
      </c>
      <c r="B11" s="178" t="s">
        <v>77</v>
      </c>
      <c r="C11" s="178"/>
      <c r="D11" s="179"/>
      <c r="E11" s="119"/>
      <c r="F11" s="119"/>
    </row>
    <row r="12" spans="1:6" s="65" customFormat="1" ht="27" customHeight="1">
      <c r="A12" s="120" t="s">
        <v>78</v>
      </c>
      <c r="B12" s="175" t="s">
        <v>93</v>
      </c>
      <c r="C12" s="176"/>
      <c r="D12" s="177"/>
      <c r="E12" s="119"/>
      <c r="F12" s="119"/>
    </row>
    <row r="13" spans="1:6" s="65" customFormat="1" ht="16.5">
      <c r="A13" s="112"/>
      <c r="B13" s="147" t="s">
        <v>0</v>
      </c>
      <c r="C13" s="67"/>
      <c r="D13" s="121"/>
      <c r="E13" s="119"/>
      <c r="F13" s="119"/>
    </row>
    <row r="14" spans="1:6" ht="16.5">
      <c r="A14" s="137"/>
      <c r="B14" s="147" t="s">
        <v>1</v>
      </c>
      <c r="C14" s="67"/>
      <c r="D14" s="121"/>
      <c r="E14" s="68"/>
      <c r="F14" s="68"/>
    </row>
    <row r="15" spans="1:6" ht="16.5">
      <c r="A15" s="30"/>
      <c r="B15" s="148" t="s">
        <v>35</v>
      </c>
      <c r="C15" s="19"/>
      <c r="D15" s="15"/>
      <c r="E15" s="68"/>
      <c r="F15" s="68"/>
    </row>
    <row r="16" spans="1:6" ht="32.25">
      <c r="A16" s="30">
        <v>1</v>
      </c>
      <c r="B16" s="18" t="s">
        <v>126</v>
      </c>
      <c r="C16" s="19" t="s">
        <v>47</v>
      </c>
      <c r="D16" s="20">
        <v>4</v>
      </c>
      <c r="E16" s="68"/>
      <c r="F16" s="68"/>
    </row>
    <row r="17" spans="1:6" ht="16.5">
      <c r="A17" s="30">
        <v>2</v>
      </c>
      <c r="B17" s="34" t="s">
        <v>39</v>
      </c>
      <c r="C17" s="35" t="s">
        <v>47</v>
      </c>
      <c r="D17" s="20">
        <v>4</v>
      </c>
      <c r="E17" s="68"/>
      <c r="F17" s="68"/>
    </row>
    <row r="18" spans="1:6" ht="16.5">
      <c r="A18" s="30">
        <v>3</v>
      </c>
      <c r="B18" s="21" t="s">
        <v>35</v>
      </c>
      <c r="C18" s="35" t="s">
        <v>49</v>
      </c>
      <c r="D18" s="20">
        <v>121</v>
      </c>
      <c r="E18" s="68"/>
      <c r="F18" s="68"/>
    </row>
    <row r="19" spans="1:6" ht="16.5">
      <c r="A19" s="149" t="s">
        <v>135</v>
      </c>
      <c r="B19" s="130" t="s">
        <v>45</v>
      </c>
      <c r="C19" s="124"/>
      <c r="D19" s="145"/>
      <c r="E19" s="68"/>
      <c r="F19" s="68"/>
    </row>
    <row r="20" spans="1:6" ht="16.5">
      <c r="A20" s="122"/>
      <c r="B20" s="150" t="s">
        <v>46</v>
      </c>
      <c r="C20" s="36"/>
      <c r="D20" s="141"/>
      <c r="E20" s="68"/>
      <c r="F20" s="68"/>
    </row>
    <row r="21" spans="1:6" ht="16.5">
      <c r="A21" s="9" t="s">
        <v>34</v>
      </c>
      <c r="B21" s="123" t="s">
        <v>97</v>
      </c>
      <c r="C21" s="124" t="s">
        <v>49</v>
      </c>
      <c r="D21" s="142">
        <v>4</v>
      </c>
      <c r="E21" s="68"/>
      <c r="F21" s="68"/>
    </row>
    <row r="22" spans="1:6" ht="16.5">
      <c r="A22" s="9" t="s">
        <v>89</v>
      </c>
      <c r="B22" s="123" t="s">
        <v>98</v>
      </c>
      <c r="C22" s="124" t="s">
        <v>87</v>
      </c>
      <c r="D22" s="142">
        <v>2</v>
      </c>
      <c r="E22" s="68"/>
      <c r="F22" s="68"/>
    </row>
    <row r="23" spans="1:6" ht="16.5">
      <c r="A23" s="122"/>
      <c r="B23" s="150" t="s">
        <v>53</v>
      </c>
      <c r="C23" s="36"/>
      <c r="D23" s="141"/>
      <c r="E23" s="68"/>
      <c r="F23" s="68"/>
    </row>
    <row r="24" spans="1:6" ht="32.25">
      <c r="A24" s="9" t="s">
        <v>50</v>
      </c>
      <c r="B24" s="27" t="s">
        <v>4</v>
      </c>
      <c r="C24" s="28" t="s">
        <v>54</v>
      </c>
      <c r="D24" s="20">
        <v>1</v>
      </c>
      <c r="E24" s="68"/>
      <c r="F24" s="68"/>
    </row>
    <row r="25" spans="1:6" ht="32.25">
      <c r="A25" s="9" t="s">
        <v>51</v>
      </c>
      <c r="B25" s="27" t="s">
        <v>5</v>
      </c>
      <c r="C25" s="28" t="s">
        <v>54</v>
      </c>
      <c r="D25" s="20">
        <v>2</v>
      </c>
      <c r="E25" s="68"/>
      <c r="F25" s="68"/>
    </row>
    <row r="26" spans="1:6" ht="16.5">
      <c r="A26" s="9" t="s">
        <v>32</v>
      </c>
      <c r="B26" s="27" t="s">
        <v>6</v>
      </c>
      <c r="C26" s="28" t="s">
        <v>54</v>
      </c>
      <c r="D26" s="20">
        <v>1</v>
      </c>
      <c r="E26" s="68"/>
      <c r="F26" s="68"/>
    </row>
    <row r="27" spans="1:6" ht="16.5">
      <c r="A27" s="122"/>
      <c r="B27" s="150" t="s">
        <v>55</v>
      </c>
      <c r="C27" s="28"/>
      <c r="D27" s="29"/>
      <c r="E27" s="68"/>
      <c r="F27" s="68"/>
    </row>
    <row r="28" spans="1:6" ht="16.5">
      <c r="A28" s="9"/>
      <c r="B28" s="165" t="s">
        <v>56</v>
      </c>
      <c r="C28" s="28"/>
      <c r="D28" s="29"/>
      <c r="E28" s="68"/>
      <c r="F28" s="68"/>
    </row>
    <row r="29" spans="1:6" ht="16.5">
      <c r="A29" s="9" t="s">
        <v>33</v>
      </c>
      <c r="B29" s="27" t="s">
        <v>71</v>
      </c>
      <c r="C29" s="28" t="s">
        <v>48</v>
      </c>
      <c r="D29" s="38">
        <v>72.88</v>
      </c>
      <c r="E29" s="68"/>
      <c r="F29" s="68"/>
    </row>
    <row r="30" spans="1:6" ht="16.5">
      <c r="A30" s="9" t="s">
        <v>64</v>
      </c>
      <c r="B30" s="27" t="s">
        <v>99</v>
      </c>
      <c r="C30" s="28" t="s">
        <v>48</v>
      </c>
      <c r="D30" s="38">
        <f>122.75</f>
        <v>122.75</v>
      </c>
      <c r="E30" s="68"/>
      <c r="F30" s="68"/>
    </row>
    <row r="31" spans="1:6" ht="16.5">
      <c r="A31" s="9" t="s">
        <v>68</v>
      </c>
      <c r="B31" s="27" t="s">
        <v>100</v>
      </c>
      <c r="C31" s="28" t="s">
        <v>48</v>
      </c>
      <c r="D31" s="142">
        <v>21.89</v>
      </c>
      <c r="E31" s="68"/>
      <c r="F31" s="68"/>
    </row>
    <row r="32" spans="1:6" ht="16.5">
      <c r="A32" s="9"/>
      <c r="B32" s="165" t="s">
        <v>61</v>
      </c>
      <c r="C32" s="28"/>
      <c r="D32" s="29"/>
      <c r="E32" s="68"/>
      <c r="F32" s="68"/>
    </row>
    <row r="33" spans="1:6" ht="16.5">
      <c r="A33" s="9" t="s">
        <v>69</v>
      </c>
      <c r="B33" s="27" t="s">
        <v>101</v>
      </c>
      <c r="C33" s="28" t="s">
        <v>48</v>
      </c>
      <c r="D33" s="142">
        <v>40.4</v>
      </c>
      <c r="E33" s="68"/>
      <c r="F33" s="68"/>
    </row>
    <row r="34" spans="1:6" ht="32.25">
      <c r="A34" s="9" t="s">
        <v>70</v>
      </c>
      <c r="B34" s="27" t="s">
        <v>102</v>
      </c>
      <c r="C34" s="28" t="s">
        <v>48</v>
      </c>
      <c r="D34" s="142">
        <v>40.4</v>
      </c>
      <c r="E34" s="68"/>
      <c r="F34" s="68"/>
    </row>
    <row r="35" spans="1:6" ht="16.5">
      <c r="A35" s="9" t="s">
        <v>106</v>
      </c>
      <c r="B35" s="27" t="s">
        <v>145</v>
      </c>
      <c r="C35" s="28" t="s">
        <v>54</v>
      </c>
      <c r="D35" s="29">
        <f>2-1</f>
        <v>1</v>
      </c>
      <c r="E35" s="68"/>
      <c r="F35" s="68"/>
    </row>
    <row r="36" spans="1:6" ht="16.5">
      <c r="A36" s="9"/>
      <c r="B36" s="165" t="s">
        <v>63</v>
      </c>
      <c r="C36" s="28"/>
      <c r="D36" s="29"/>
      <c r="E36" s="68"/>
      <c r="F36" s="68"/>
    </row>
    <row r="37" spans="1:6" ht="16.5">
      <c r="A37" s="9" t="s">
        <v>107</v>
      </c>
      <c r="B37" s="27" t="s">
        <v>146</v>
      </c>
      <c r="C37" s="28" t="s">
        <v>48</v>
      </c>
      <c r="D37" s="142">
        <v>47</v>
      </c>
      <c r="E37" s="68"/>
      <c r="F37" s="68"/>
    </row>
    <row r="38" spans="1:6" ht="16.5">
      <c r="A38" s="9" t="s">
        <v>108</v>
      </c>
      <c r="B38" s="27" t="s">
        <v>103</v>
      </c>
      <c r="C38" s="28" t="s">
        <v>57</v>
      </c>
      <c r="D38" s="37">
        <v>95</v>
      </c>
      <c r="E38" s="68"/>
      <c r="F38" s="68"/>
    </row>
    <row r="39" spans="1:6" ht="16.5">
      <c r="A39" s="122"/>
      <c r="B39" s="150" t="s">
        <v>65</v>
      </c>
      <c r="C39" s="36"/>
      <c r="D39" s="141"/>
      <c r="E39" s="68"/>
      <c r="F39" s="68"/>
    </row>
    <row r="40" spans="1:6" ht="16.5">
      <c r="A40" s="9" t="s">
        <v>147</v>
      </c>
      <c r="B40" s="27" t="s">
        <v>104</v>
      </c>
      <c r="C40" s="67" t="s">
        <v>48</v>
      </c>
      <c r="D40" s="142">
        <v>3.8</v>
      </c>
      <c r="E40" s="68"/>
      <c r="F40" s="68"/>
    </row>
    <row r="41" spans="1:6" ht="16.5">
      <c r="A41" s="9" t="s">
        <v>148</v>
      </c>
      <c r="B41" s="27" t="s">
        <v>105</v>
      </c>
      <c r="C41" s="28" t="s">
        <v>49</v>
      </c>
      <c r="D41" s="142">
        <v>12</v>
      </c>
      <c r="E41" s="68"/>
      <c r="F41" s="68"/>
    </row>
    <row r="42" spans="1:6" ht="16.5">
      <c r="A42" s="151" t="s">
        <v>136</v>
      </c>
      <c r="B42" s="130" t="s">
        <v>72</v>
      </c>
      <c r="C42" s="152"/>
      <c r="D42" s="153"/>
      <c r="E42" s="68"/>
      <c r="F42" s="68"/>
    </row>
    <row r="43" spans="1:6" ht="16.5">
      <c r="A43" s="125"/>
      <c r="B43" s="125" t="s">
        <v>55</v>
      </c>
      <c r="C43" s="126"/>
      <c r="D43" s="143"/>
      <c r="E43" s="68"/>
      <c r="F43" s="68"/>
    </row>
    <row r="44" spans="1:6" ht="16.5">
      <c r="A44" s="126"/>
      <c r="B44" s="166" t="s">
        <v>75</v>
      </c>
      <c r="C44" s="126"/>
      <c r="D44" s="143"/>
      <c r="E44" s="68"/>
      <c r="F44" s="68"/>
    </row>
    <row r="45" spans="1:6" ht="16.5">
      <c r="A45" s="127" t="s">
        <v>34</v>
      </c>
      <c r="B45" s="27" t="s">
        <v>44</v>
      </c>
      <c r="C45" s="28" t="s">
        <v>48</v>
      </c>
      <c r="D45" s="37">
        <v>63.1</v>
      </c>
      <c r="E45" s="68"/>
      <c r="F45" s="68"/>
    </row>
    <row r="46" spans="1:6" ht="21" customHeight="1">
      <c r="A46" s="9" t="s">
        <v>89</v>
      </c>
      <c r="B46" s="27" t="s">
        <v>59</v>
      </c>
      <c r="C46" s="28" t="s">
        <v>48</v>
      </c>
      <c r="D46" s="142">
        <v>63.1</v>
      </c>
      <c r="E46" s="68"/>
      <c r="F46" s="68"/>
    </row>
    <row r="47" spans="1:6" ht="32.25">
      <c r="A47" s="127" t="s">
        <v>50</v>
      </c>
      <c r="B47" s="27" t="s">
        <v>60</v>
      </c>
      <c r="C47" s="28" t="s">
        <v>48</v>
      </c>
      <c r="D47" s="142">
        <f>D46</f>
        <v>63.1</v>
      </c>
      <c r="E47" s="68"/>
      <c r="F47" s="68"/>
    </row>
    <row r="48" spans="1:6" ht="16.5">
      <c r="A48" s="9"/>
      <c r="B48" s="165" t="s">
        <v>61</v>
      </c>
      <c r="C48" s="28"/>
      <c r="D48" s="29"/>
      <c r="E48" s="68"/>
      <c r="F48" s="68"/>
    </row>
    <row r="49" spans="1:6" ht="32.25">
      <c r="A49" s="9" t="s">
        <v>51</v>
      </c>
      <c r="B49" s="27" t="s">
        <v>62</v>
      </c>
      <c r="C49" s="28" t="s">
        <v>48</v>
      </c>
      <c r="D49" s="142">
        <f>24.93*1.45</f>
        <v>36.1485</v>
      </c>
      <c r="E49" s="68"/>
      <c r="F49" s="68"/>
    </row>
    <row r="50" spans="1:6" ht="16.5">
      <c r="A50" s="9" t="s">
        <v>32</v>
      </c>
      <c r="B50" s="128" t="s">
        <v>92</v>
      </c>
      <c r="C50" s="28" t="s">
        <v>48</v>
      </c>
      <c r="D50" s="142">
        <f>D49</f>
        <v>36.1485</v>
      </c>
      <c r="E50" s="68"/>
      <c r="F50" s="68"/>
    </row>
    <row r="51" spans="1:6" ht="21.75" customHeight="1">
      <c r="A51" s="129" t="s">
        <v>137</v>
      </c>
      <c r="B51" s="180" t="s">
        <v>82</v>
      </c>
      <c r="C51" s="180"/>
      <c r="D51" s="181"/>
      <c r="E51" s="68"/>
      <c r="F51" s="68"/>
    </row>
    <row r="52" spans="1:6" ht="16.5">
      <c r="A52" s="155" t="s">
        <v>83</v>
      </c>
      <c r="B52" s="154" t="s">
        <v>84</v>
      </c>
      <c r="C52" s="156"/>
      <c r="D52" s="143"/>
      <c r="E52" s="68"/>
      <c r="F52" s="68"/>
    </row>
    <row r="53" spans="1:6" ht="16.5">
      <c r="A53" s="52"/>
      <c r="B53" s="148" t="s">
        <v>73</v>
      </c>
      <c r="C53" s="52"/>
      <c r="D53" s="144"/>
      <c r="E53" s="68"/>
      <c r="F53" s="68"/>
    </row>
    <row r="54" spans="1:6" ht="31.5">
      <c r="A54" s="11">
        <v>1</v>
      </c>
      <c r="B54" s="123" t="s">
        <v>40</v>
      </c>
      <c r="C54" s="124" t="s">
        <v>49</v>
      </c>
      <c r="D54" s="145">
        <v>5</v>
      </c>
      <c r="E54" s="68"/>
      <c r="F54" s="68"/>
    </row>
    <row r="55" spans="1:6" ht="31.5">
      <c r="A55" s="11">
        <v>2</v>
      </c>
      <c r="B55" s="123" t="s">
        <v>41</v>
      </c>
      <c r="C55" s="124" t="s">
        <v>49</v>
      </c>
      <c r="D55" s="145">
        <v>45</v>
      </c>
      <c r="E55" s="68"/>
      <c r="F55" s="68"/>
    </row>
    <row r="56" spans="1:6" ht="16.5">
      <c r="A56" s="52"/>
      <c r="B56" s="148" t="s">
        <v>2</v>
      </c>
      <c r="C56" s="52"/>
      <c r="D56" s="144"/>
      <c r="E56" s="68"/>
      <c r="F56" s="68"/>
    </row>
    <row r="57" spans="1:6" ht="31.5">
      <c r="A57" s="11">
        <v>3</v>
      </c>
      <c r="B57" s="53" t="s">
        <v>114</v>
      </c>
      <c r="C57" s="11" t="s">
        <v>48</v>
      </c>
      <c r="D57" s="20">
        <f>(2.65*4)+11</f>
        <v>21.6</v>
      </c>
      <c r="E57" s="68"/>
      <c r="F57" s="68"/>
    </row>
    <row r="58" spans="1:6" ht="31.5">
      <c r="A58" s="11">
        <v>4</v>
      </c>
      <c r="B58" s="53" t="s">
        <v>115</v>
      </c>
      <c r="C58" s="11" t="s">
        <v>48</v>
      </c>
      <c r="D58" s="20">
        <v>7.68</v>
      </c>
      <c r="E58" s="68"/>
      <c r="F58" s="68"/>
    </row>
    <row r="59" spans="1:6" ht="16.5">
      <c r="A59" s="52"/>
      <c r="B59" s="148" t="s">
        <v>52</v>
      </c>
      <c r="C59" s="52"/>
      <c r="D59" s="144"/>
      <c r="E59" s="68"/>
      <c r="F59" s="68"/>
    </row>
    <row r="60" spans="1:6" ht="16.5">
      <c r="A60" s="133"/>
      <c r="B60" s="10" t="s">
        <v>7</v>
      </c>
      <c r="C60" s="11" t="s">
        <v>49</v>
      </c>
      <c r="D60" s="20">
        <v>16</v>
      </c>
      <c r="E60" s="68"/>
      <c r="F60" s="68"/>
    </row>
    <row r="61" spans="1:6" ht="16.5">
      <c r="A61" s="134" t="s">
        <v>32</v>
      </c>
      <c r="B61" s="27" t="s">
        <v>66</v>
      </c>
      <c r="C61" s="28" t="s">
        <v>67</v>
      </c>
      <c r="D61" s="20">
        <v>2</v>
      </c>
      <c r="E61" s="68"/>
      <c r="F61" s="68"/>
    </row>
    <row r="62" spans="1:6" ht="16.5">
      <c r="A62" s="134" t="s">
        <v>33</v>
      </c>
      <c r="B62" s="27" t="s">
        <v>8</v>
      </c>
      <c r="C62" s="28" t="s">
        <v>67</v>
      </c>
      <c r="D62" s="20">
        <v>2</v>
      </c>
      <c r="E62" s="68"/>
      <c r="F62" s="68"/>
    </row>
    <row r="63" spans="1:6" ht="16.5">
      <c r="A63" s="134" t="s">
        <v>64</v>
      </c>
      <c r="B63" s="18" t="s">
        <v>9</v>
      </c>
      <c r="C63" s="16" t="s">
        <v>48</v>
      </c>
      <c r="D63" s="20">
        <v>155.66</v>
      </c>
      <c r="E63" s="68"/>
      <c r="F63" s="68"/>
    </row>
    <row r="64" spans="1:6" ht="16.5">
      <c r="A64" s="134"/>
      <c r="B64" s="131" t="s">
        <v>10</v>
      </c>
      <c r="C64" s="16" t="s">
        <v>48</v>
      </c>
      <c r="D64" s="20">
        <f>D63*1.2</f>
        <v>186.792</v>
      </c>
      <c r="E64" s="68"/>
      <c r="F64" s="68"/>
    </row>
    <row r="65" spans="1:6" ht="16.5">
      <c r="A65" s="134" t="s">
        <v>68</v>
      </c>
      <c r="B65" s="132" t="s">
        <v>25</v>
      </c>
      <c r="C65" s="16" t="s">
        <v>48</v>
      </c>
      <c r="D65" s="20">
        <v>58.05</v>
      </c>
      <c r="E65" s="68"/>
      <c r="F65" s="68"/>
    </row>
    <row r="66" spans="1:6" ht="16.5">
      <c r="A66" s="134" t="s">
        <v>69</v>
      </c>
      <c r="B66" s="18" t="s">
        <v>11</v>
      </c>
      <c r="C66" s="16" t="s">
        <v>48</v>
      </c>
      <c r="D66" s="17">
        <v>155.6</v>
      </c>
      <c r="E66" s="68"/>
      <c r="F66" s="68"/>
    </row>
    <row r="67" spans="1:6" ht="16.5">
      <c r="A67" s="134"/>
      <c r="B67" s="131" t="s">
        <v>12</v>
      </c>
      <c r="C67" s="16" t="s">
        <v>47</v>
      </c>
      <c r="D67" s="17">
        <f>D66*0.15*1.1</f>
        <v>25.674000000000003</v>
      </c>
      <c r="E67" s="68"/>
      <c r="F67" s="68"/>
    </row>
    <row r="68" spans="1:6" ht="16.5">
      <c r="A68" s="134" t="s">
        <v>70</v>
      </c>
      <c r="B68" s="27" t="s">
        <v>42</v>
      </c>
      <c r="C68" s="28" t="s">
        <v>48</v>
      </c>
      <c r="D68" s="20">
        <f>19.6+19.6+20</f>
        <v>59.2</v>
      </c>
      <c r="E68" s="68"/>
      <c r="F68" s="68"/>
    </row>
    <row r="69" spans="1:6" ht="16.5">
      <c r="A69" s="134" t="s">
        <v>106</v>
      </c>
      <c r="B69" s="53" t="s">
        <v>13</v>
      </c>
      <c r="C69" s="26" t="s">
        <v>48</v>
      </c>
      <c r="D69" s="17">
        <f>(19.6*10)+(1.32*39.2)</f>
        <v>247.744</v>
      </c>
      <c r="E69" s="68"/>
      <c r="F69" s="68"/>
    </row>
    <row r="70" spans="1:6" ht="16.5">
      <c r="A70" s="134" t="s">
        <v>107</v>
      </c>
      <c r="B70" s="18" t="s">
        <v>14</v>
      </c>
      <c r="C70" s="26" t="s">
        <v>24</v>
      </c>
      <c r="D70" s="17">
        <f>19.6+19.6</f>
        <v>39.2</v>
      </c>
      <c r="E70" s="68"/>
      <c r="F70" s="68"/>
    </row>
    <row r="71" spans="1:6" ht="16.5">
      <c r="A71" s="134"/>
      <c r="B71" s="148" t="s">
        <v>15</v>
      </c>
      <c r="C71" s="12"/>
      <c r="D71" s="20"/>
      <c r="E71" s="68"/>
      <c r="F71" s="68"/>
    </row>
    <row r="72" spans="1:6" ht="16.5">
      <c r="A72" s="134" t="s">
        <v>147</v>
      </c>
      <c r="B72" s="18" t="s">
        <v>16</v>
      </c>
      <c r="C72" s="12" t="s">
        <v>47</v>
      </c>
      <c r="D72" s="146">
        <v>0.78</v>
      </c>
      <c r="E72" s="68"/>
      <c r="F72" s="68"/>
    </row>
    <row r="73" spans="1:6" ht="16.5">
      <c r="A73" s="134" t="s">
        <v>148</v>
      </c>
      <c r="B73" s="10" t="s">
        <v>17</v>
      </c>
      <c r="C73" s="12" t="s">
        <v>47</v>
      </c>
      <c r="D73" s="146">
        <v>0.6</v>
      </c>
      <c r="E73" s="68"/>
      <c r="F73" s="68"/>
    </row>
    <row r="74" spans="1:6" ht="16.5">
      <c r="A74" s="134" t="s">
        <v>149</v>
      </c>
      <c r="B74" s="21" t="s">
        <v>36</v>
      </c>
      <c r="C74" s="39" t="s">
        <v>49</v>
      </c>
      <c r="D74" s="146">
        <v>36.2</v>
      </c>
      <c r="E74" s="68"/>
      <c r="F74" s="68"/>
    </row>
    <row r="75" spans="1:6" ht="16.5">
      <c r="A75" s="1"/>
      <c r="B75" s="161" t="s">
        <v>3</v>
      </c>
      <c r="C75" s="13"/>
      <c r="D75" s="4"/>
      <c r="E75" s="68"/>
      <c r="F75" s="68"/>
    </row>
    <row r="76" spans="1:6" ht="16.5">
      <c r="A76" s="3" t="s">
        <v>150</v>
      </c>
      <c r="B76" s="2" t="s">
        <v>18</v>
      </c>
      <c r="C76" s="14" t="s">
        <v>48</v>
      </c>
      <c r="D76" s="6">
        <v>1</v>
      </c>
      <c r="E76" s="68"/>
      <c r="F76" s="68"/>
    </row>
    <row r="77" spans="1:6" ht="16.5">
      <c r="A77" s="3" t="s">
        <v>151</v>
      </c>
      <c r="B77" s="2" t="s">
        <v>116</v>
      </c>
      <c r="C77" s="14" t="s">
        <v>48</v>
      </c>
      <c r="D77" s="6">
        <v>3</v>
      </c>
      <c r="E77" s="68"/>
      <c r="F77" s="68"/>
    </row>
    <row r="78" spans="1:6" ht="32.25">
      <c r="A78" s="40" t="s">
        <v>152</v>
      </c>
      <c r="B78" s="10" t="s">
        <v>19</v>
      </c>
      <c r="C78" s="12" t="s">
        <v>48</v>
      </c>
      <c r="D78" s="146">
        <v>5</v>
      </c>
      <c r="E78" s="68"/>
      <c r="F78" s="68"/>
    </row>
    <row r="79" spans="1:6" ht="32.25">
      <c r="A79" s="40" t="s">
        <v>153</v>
      </c>
      <c r="B79" s="10" t="s">
        <v>20</v>
      </c>
      <c r="C79" s="12" t="s">
        <v>48</v>
      </c>
      <c r="D79" s="20">
        <v>797</v>
      </c>
      <c r="E79" s="68"/>
      <c r="F79" s="68"/>
    </row>
    <row r="80" spans="1:6" ht="16.5">
      <c r="A80" s="40" t="s">
        <v>154</v>
      </c>
      <c r="B80" s="10" t="s">
        <v>37</v>
      </c>
      <c r="C80" s="12" t="s">
        <v>48</v>
      </c>
      <c r="D80" s="20">
        <v>53</v>
      </c>
      <c r="E80" s="68"/>
      <c r="F80" s="68"/>
    </row>
    <row r="81" spans="1:6" ht="16.5">
      <c r="A81" s="40"/>
      <c r="B81" s="160" t="s">
        <v>26</v>
      </c>
      <c r="C81" s="41"/>
      <c r="D81" s="20"/>
      <c r="E81" s="68"/>
      <c r="F81" s="68"/>
    </row>
    <row r="82" spans="1:6" ht="16.5">
      <c r="A82" s="40" t="s">
        <v>155</v>
      </c>
      <c r="B82" s="24" t="s">
        <v>111</v>
      </c>
      <c r="C82" s="23" t="s">
        <v>47</v>
      </c>
      <c r="D82" s="44">
        <v>0.75</v>
      </c>
      <c r="E82" s="68"/>
      <c r="F82" s="68"/>
    </row>
    <row r="83" spans="1:6" ht="16.5">
      <c r="A83" s="40" t="s">
        <v>156</v>
      </c>
      <c r="B83" s="42" t="s">
        <v>112</v>
      </c>
      <c r="C83" s="45" t="s">
        <v>74</v>
      </c>
      <c r="D83" s="20">
        <v>0.22</v>
      </c>
      <c r="E83" s="68"/>
      <c r="F83" s="68"/>
    </row>
    <row r="84" spans="1:6" ht="16.5">
      <c r="A84" s="40"/>
      <c r="B84" s="22" t="s">
        <v>27</v>
      </c>
      <c r="C84" s="45" t="s">
        <v>74</v>
      </c>
      <c r="D84" s="20">
        <f>D83*1.1</f>
        <v>0.24200000000000002</v>
      </c>
      <c r="E84" s="68"/>
      <c r="F84" s="68"/>
    </row>
    <row r="85" spans="1:6" ht="16.5">
      <c r="A85" s="40"/>
      <c r="B85" s="22" t="s">
        <v>28</v>
      </c>
      <c r="C85" s="45" t="s">
        <v>58</v>
      </c>
      <c r="D85" s="20">
        <f>11.5*D83</f>
        <v>2.53</v>
      </c>
      <c r="E85" s="68"/>
      <c r="F85" s="68"/>
    </row>
    <row r="86" spans="1:6" ht="16.5">
      <c r="A86" s="40" t="s">
        <v>157</v>
      </c>
      <c r="B86" s="46" t="s">
        <v>29</v>
      </c>
      <c r="C86" s="47" t="s">
        <v>48</v>
      </c>
      <c r="D86" s="162">
        <v>8.64</v>
      </c>
      <c r="E86" s="68"/>
      <c r="F86" s="68"/>
    </row>
    <row r="87" spans="1:6" ht="16.5">
      <c r="A87" s="40" t="s">
        <v>158</v>
      </c>
      <c r="B87" s="42" t="s">
        <v>30</v>
      </c>
      <c r="C87" s="45" t="s">
        <v>47</v>
      </c>
      <c r="D87" s="20">
        <v>0.58</v>
      </c>
      <c r="E87" s="68"/>
      <c r="F87" s="68"/>
    </row>
    <row r="88" spans="1:6" ht="16.5">
      <c r="A88" s="40"/>
      <c r="B88" s="48" t="s">
        <v>31</v>
      </c>
      <c r="C88" s="49" t="s">
        <v>47</v>
      </c>
      <c r="D88" s="20">
        <f>ROUND(1.05*D87,2)</f>
        <v>0.61</v>
      </c>
      <c r="E88" s="68"/>
      <c r="F88" s="68"/>
    </row>
    <row r="89" spans="1:6" ht="16.5">
      <c r="A89" s="40"/>
      <c r="B89" s="50" t="s">
        <v>90</v>
      </c>
      <c r="C89" s="49" t="s">
        <v>47</v>
      </c>
      <c r="D89" s="20">
        <f>ROUND(0.042*D87,2)</f>
        <v>0.02</v>
      </c>
      <c r="E89" s="68"/>
      <c r="F89" s="68"/>
    </row>
    <row r="90" spans="1:6" ht="16.5">
      <c r="A90" s="40"/>
      <c r="B90" s="50" t="s">
        <v>91</v>
      </c>
      <c r="C90" s="49" t="s">
        <v>48</v>
      </c>
      <c r="D90" s="20">
        <v>7</v>
      </c>
      <c r="E90" s="68"/>
      <c r="F90" s="68"/>
    </row>
    <row r="91" spans="1:6" ht="16.5">
      <c r="A91" s="40"/>
      <c r="B91" s="50" t="s">
        <v>23</v>
      </c>
      <c r="C91" s="49" t="s">
        <v>58</v>
      </c>
      <c r="D91" s="20">
        <f>ROUND(4.5*D87,2)</f>
        <v>2.61</v>
      </c>
      <c r="E91" s="68"/>
      <c r="F91" s="68"/>
    </row>
    <row r="92" spans="1:6" ht="16.5">
      <c r="A92" s="40" t="s">
        <v>159</v>
      </c>
      <c r="B92" s="51" t="s">
        <v>113</v>
      </c>
      <c r="C92" s="49" t="s">
        <v>48</v>
      </c>
      <c r="D92" s="20">
        <v>4.64</v>
      </c>
      <c r="E92" s="68"/>
      <c r="F92" s="68"/>
    </row>
    <row r="93" spans="1:6" ht="16.5">
      <c r="A93" s="40"/>
      <c r="B93" s="159" t="s">
        <v>21</v>
      </c>
      <c r="C93" s="43"/>
      <c r="D93" s="20"/>
      <c r="E93" s="68"/>
      <c r="F93" s="68"/>
    </row>
    <row r="94" spans="1:6" ht="16.5">
      <c r="A94" s="40" t="s">
        <v>160</v>
      </c>
      <c r="B94" s="10" t="s">
        <v>22</v>
      </c>
      <c r="C94" s="12" t="s">
        <v>57</v>
      </c>
      <c r="D94" s="20">
        <v>1</v>
      </c>
      <c r="E94" s="68"/>
      <c r="F94" s="68"/>
    </row>
    <row r="95" spans="1:6" ht="16.5">
      <c r="A95" s="3"/>
      <c r="B95" s="161" t="s">
        <v>43</v>
      </c>
      <c r="C95" s="14"/>
      <c r="D95" s="4"/>
      <c r="E95" s="68"/>
      <c r="F95" s="68"/>
    </row>
    <row r="96" spans="1:6" ht="32.25">
      <c r="A96" s="3" t="s">
        <v>161</v>
      </c>
      <c r="B96" s="2" t="s">
        <v>95</v>
      </c>
      <c r="C96" s="14" t="s">
        <v>48</v>
      </c>
      <c r="D96" s="6">
        <f>31.6+30.22</f>
        <v>61.82</v>
      </c>
      <c r="E96" s="68"/>
      <c r="F96" s="68"/>
    </row>
    <row r="97" spans="1:6" ht="16.5">
      <c r="A97" s="3"/>
      <c r="B97" s="161" t="s">
        <v>94</v>
      </c>
      <c r="C97" s="13"/>
      <c r="D97" s="8"/>
      <c r="E97" s="68"/>
      <c r="F97" s="68"/>
    </row>
    <row r="98" spans="1:6" ht="32.25">
      <c r="A98" s="33" t="s">
        <v>162</v>
      </c>
      <c r="B98" s="2" t="s">
        <v>96</v>
      </c>
      <c r="C98" s="14" t="s">
        <v>57</v>
      </c>
      <c r="D98" s="6">
        <v>3</v>
      </c>
      <c r="E98" s="68"/>
      <c r="F98" s="68"/>
    </row>
    <row r="99" spans="1:6" ht="16.5">
      <c r="A99" s="33"/>
      <c r="B99" s="174" t="s">
        <v>109</v>
      </c>
      <c r="C99" s="32"/>
      <c r="D99" s="5"/>
      <c r="E99" s="68"/>
      <c r="F99" s="68"/>
    </row>
    <row r="100" spans="1:6" ht="16.5">
      <c r="A100" s="33" t="s">
        <v>163</v>
      </c>
      <c r="B100" s="31" t="s">
        <v>117</v>
      </c>
      <c r="C100" s="32" t="s">
        <v>57</v>
      </c>
      <c r="D100" s="5">
        <v>54</v>
      </c>
      <c r="E100" s="68"/>
      <c r="F100" s="68"/>
    </row>
    <row r="101" spans="1:6" ht="16.5">
      <c r="A101" s="33" t="s">
        <v>164</v>
      </c>
      <c r="B101" s="31" t="s">
        <v>118</v>
      </c>
      <c r="C101" s="32" t="s">
        <v>57</v>
      </c>
      <c r="D101" s="5">
        <v>6</v>
      </c>
      <c r="E101" s="68"/>
      <c r="F101" s="68"/>
    </row>
    <row r="102" spans="1:6" ht="16.5">
      <c r="A102" s="33" t="s">
        <v>165</v>
      </c>
      <c r="B102" s="31" t="s">
        <v>119</v>
      </c>
      <c r="C102" s="32" t="s">
        <v>57</v>
      </c>
      <c r="D102" s="5">
        <v>4</v>
      </c>
      <c r="E102" s="68"/>
      <c r="F102" s="68"/>
    </row>
    <row r="103" spans="1:6" ht="16.5">
      <c r="A103" s="33" t="s">
        <v>166</v>
      </c>
      <c r="B103" s="31" t="s">
        <v>120</v>
      </c>
      <c r="C103" s="32" t="s">
        <v>57</v>
      </c>
      <c r="D103" s="5">
        <v>4</v>
      </c>
      <c r="E103" s="68"/>
      <c r="F103" s="68"/>
    </row>
    <row r="104" spans="1:6" ht="16.5">
      <c r="A104" s="33" t="s">
        <v>167</v>
      </c>
      <c r="B104" s="31" t="s">
        <v>121</v>
      </c>
      <c r="C104" s="32" t="s">
        <v>49</v>
      </c>
      <c r="D104" s="5">
        <v>75</v>
      </c>
      <c r="E104" s="68"/>
      <c r="F104" s="68"/>
    </row>
    <row r="105" spans="1:6" ht="16.5">
      <c r="A105" s="33" t="s">
        <v>168</v>
      </c>
      <c r="B105" s="31" t="s">
        <v>122</v>
      </c>
      <c r="C105" s="32" t="s">
        <v>49</v>
      </c>
      <c r="D105" s="5">
        <v>75</v>
      </c>
      <c r="E105" s="68"/>
      <c r="F105" s="68"/>
    </row>
    <row r="106" spans="1:6" ht="16.5">
      <c r="A106" s="33" t="s">
        <v>169</v>
      </c>
      <c r="B106" s="31" t="s">
        <v>123</v>
      </c>
      <c r="C106" s="32" t="s">
        <v>57</v>
      </c>
      <c r="D106" s="5">
        <v>8</v>
      </c>
      <c r="E106" s="68"/>
      <c r="F106" s="68"/>
    </row>
    <row r="107" spans="1:6" ht="16.5">
      <c r="A107" s="7" t="s">
        <v>170</v>
      </c>
      <c r="B107" s="31" t="s">
        <v>124</v>
      </c>
      <c r="C107" s="32" t="s">
        <v>49</v>
      </c>
      <c r="D107" s="5">
        <v>36</v>
      </c>
      <c r="E107" s="68"/>
      <c r="F107" s="68"/>
    </row>
    <row r="108" spans="1:6" ht="16.5">
      <c r="A108" s="54"/>
      <c r="B108" s="174" t="s">
        <v>110</v>
      </c>
      <c r="C108" s="32"/>
      <c r="D108" s="5"/>
      <c r="E108" s="68"/>
      <c r="F108" s="68"/>
    </row>
    <row r="109" spans="1:6" ht="16.5">
      <c r="A109" s="54" t="s">
        <v>171</v>
      </c>
      <c r="B109" s="31" t="s">
        <v>125</v>
      </c>
      <c r="C109" s="32" t="s">
        <v>57</v>
      </c>
      <c r="D109" s="5">
        <v>54</v>
      </c>
      <c r="E109" s="68"/>
      <c r="F109" s="68"/>
    </row>
    <row r="110" spans="1:6" ht="16.5">
      <c r="A110" s="151" t="s">
        <v>85</v>
      </c>
      <c r="B110" s="157" t="s">
        <v>86</v>
      </c>
      <c r="C110" s="163"/>
      <c r="D110" s="158"/>
      <c r="E110" s="68"/>
      <c r="F110" s="68"/>
    </row>
    <row r="111" spans="1:6" ht="16.5">
      <c r="A111" s="138"/>
      <c r="B111" s="159" t="s">
        <v>88</v>
      </c>
      <c r="C111" s="164"/>
      <c r="D111" s="144"/>
      <c r="E111" s="68"/>
      <c r="F111" s="68"/>
    </row>
    <row r="112" spans="1:6" ht="31.5">
      <c r="A112" s="139" t="s">
        <v>34</v>
      </c>
      <c r="B112" s="21" t="s">
        <v>40</v>
      </c>
      <c r="C112" s="25" t="s">
        <v>49</v>
      </c>
      <c r="D112" s="20">
        <v>86.4</v>
      </c>
      <c r="E112" s="68"/>
      <c r="F112" s="68"/>
    </row>
    <row r="113" spans="1:6" ht="16.5">
      <c r="A113" s="140">
        <v>2</v>
      </c>
      <c r="B113" s="21" t="s">
        <v>38</v>
      </c>
      <c r="C113" s="35" t="s">
        <v>48</v>
      </c>
      <c r="D113" s="20">
        <v>36.83</v>
      </c>
      <c r="E113" s="68"/>
      <c r="F113" s="68"/>
    </row>
    <row r="114" spans="1:6" ht="16.5">
      <c r="A114" s="135"/>
      <c r="B114" s="68"/>
      <c r="C114" s="68"/>
      <c r="D114" s="136"/>
      <c r="E114" s="68"/>
      <c r="F114" s="68"/>
    </row>
    <row r="115" spans="1:6" ht="16.5">
      <c r="A115" s="135"/>
      <c r="B115" s="68"/>
      <c r="C115" s="68"/>
      <c r="D115" s="136"/>
      <c r="E115" s="68"/>
      <c r="F115" s="68"/>
    </row>
    <row r="116" spans="1:6" ht="16.5">
      <c r="A116" s="68"/>
      <c r="B116" s="68"/>
      <c r="C116" s="68"/>
      <c r="D116" s="136"/>
      <c r="E116" s="68"/>
      <c r="F116" s="68"/>
    </row>
    <row r="117" spans="1:6" ht="16.5">
      <c r="A117" s="68"/>
      <c r="B117" s="68"/>
      <c r="C117" s="68"/>
      <c r="D117" s="136"/>
      <c r="E117" s="68"/>
      <c r="F117" s="68"/>
    </row>
    <row r="118" spans="1:6" ht="16.5">
      <c r="A118" s="68"/>
      <c r="B118" s="68"/>
      <c r="C118" s="68"/>
      <c r="D118" s="136"/>
      <c r="E118" s="68"/>
      <c r="F118" s="68"/>
    </row>
    <row r="119" spans="1:6" ht="16.5">
      <c r="A119" s="68"/>
      <c r="B119" s="68"/>
      <c r="C119" s="68"/>
      <c r="D119" s="136"/>
      <c r="E119" s="68"/>
      <c r="F119" s="68"/>
    </row>
    <row r="120" spans="1:6" ht="16.5">
      <c r="A120" s="68"/>
      <c r="B120" s="68"/>
      <c r="C120" s="68"/>
      <c r="D120" s="136"/>
      <c r="E120" s="68"/>
      <c r="F120" s="68"/>
    </row>
    <row r="121" spans="1:6" ht="16.5">
      <c r="A121" s="68"/>
      <c r="B121" s="68"/>
      <c r="C121" s="68"/>
      <c r="D121" s="136"/>
      <c r="E121" s="68"/>
      <c r="F121" s="68"/>
    </row>
    <row r="122" spans="1:6" ht="16.5">
      <c r="A122" s="68"/>
      <c r="B122" s="68"/>
      <c r="C122" s="68"/>
      <c r="D122" s="136"/>
      <c r="E122" s="68"/>
      <c r="F122" s="68"/>
    </row>
  </sheetData>
  <sheetProtection/>
  <mergeCells count="9">
    <mergeCell ref="B12:D12"/>
    <mergeCell ref="B11:D11"/>
    <mergeCell ref="B51:D51"/>
    <mergeCell ref="A1:D1"/>
    <mergeCell ref="A2:D2"/>
    <mergeCell ref="A3:D3"/>
    <mergeCell ref="A5:D5"/>
    <mergeCell ref="A6:D6"/>
    <mergeCell ref="A7:D7"/>
  </mergeCells>
  <dataValidations count="1">
    <dataValidation errorStyle="warning" type="list" allowBlank="1" showErrorMessage="1" errorTitle="Brīdinājums" error="Ievadītā vērtība nav sarakstā!" sqref="C86">
      <formula1>#REF!</formula1>
    </dataValidation>
  </dataValidation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scale="98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L32"/>
  <sheetViews>
    <sheetView zoomScalePageLayoutView="0" workbookViewId="0" topLeftCell="A10">
      <selection activeCell="I30" sqref="I30"/>
    </sheetView>
  </sheetViews>
  <sheetFormatPr defaultColWidth="9.140625" defaultRowHeight="15"/>
  <cols>
    <col min="1" max="1" width="7.8515625" style="70" customWidth="1"/>
    <col min="2" max="2" width="9.7109375" style="70" customWidth="1"/>
    <col min="3" max="3" width="50.7109375" style="70" customWidth="1"/>
    <col min="4" max="4" width="18.7109375" style="70" customWidth="1"/>
    <col min="5" max="16384" width="9.140625" style="70" customWidth="1"/>
  </cols>
  <sheetData>
    <row r="1" spans="1:4" ht="24.75" customHeight="1">
      <c r="A1" s="207" t="s">
        <v>175</v>
      </c>
      <c r="B1" s="207"/>
      <c r="C1" s="207"/>
      <c r="D1" s="207"/>
    </row>
    <row r="2" spans="1:4" ht="32.25" customHeight="1">
      <c r="A2" s="207"/>
      <c r="B2" s="207"/>
      <c r="C2" s="207"/>
      <c r="D2" s="207"/>
    </row>
    <row r="3" spans="1:5" ht="60.75" customHeight="1">
      <c r="A3" s="208" t="s">
        <v>176</v>
      </c>
      <c r="B3" s="208"/>
      <c r="C3" s="208"/>
      <c r="D3" s="208"/>
      <c r="E3" s="71"/>
    </row>
    <row r="4" spans="1:5" ht="15.75" customHeight="1">
      <c r="A4" s="209" t="s">
        <v>138</v>
      </c>
      <c r="B4" s="209"/>
      <c r="C4" s="209"/>
      <c r="D4" s="209"/>
      <c r="E4" s="71"/>
    </row>
    <row r="5" spans="1:12" s="73" customFormat="1" ht="30.75" customHeight="1">
      <c r="A5" s="204" t="s">
        <v>177</v>
      </c>
      <c r="B5" s="204"/>
      <c r="C5" s="204"/>
      <c r="D5" s="204"/>
      <c r="E5" s="72"/>
      <c r="F5" s="72"/>
      <c r="G5" s="72"/>
      <c r="H5" s="72"/>
      <c r="I5" s="72"/>
      <c r="J5" s="72"/>
      <c r="K5" s="72"/>
      <c r="L5" s="72"/>
    </row>
    <row r="6" spans="1:12" s="73" customFormat="1" ht="34.5" customHeight="1">
      <c r="A6" s="204" t="s">
        <v>178</v>
      </c>
      <c r="B6" s="204"/>
      <c r="C6" s="204"/>
      <c r="D6" s="204"/>
      <c r="E6" s="72"/>
      <c r="F6" s="72"/>
      <c r="G6" s="72"/>
      <c r="H6" s="72"/>
      <c r="I6" s="72"/>
      <c r="J6" s="72"/>
      <c r="K6" s="72"/>
      <c r="L6" s="72"/>
    </row>
    <row r="7" spans="1:12" s="73" customFormat="1" ht="18.75" customHeight="1">
      <c r="A7" s="205" t="s">
        <v>139</v>
      </c>
      <c r="B7" s="205"/>
      <c r="C7" s="205"/>
      <c r="D7" s="205"/>
      <c r="E7" s="72"/>
      <c r="F7" s="72"/>
      <c r="G7" s="72"/>
      <c r="H7" s="72"/>
      <c r="I7" s="72"/>
      <c r="J7" s="72"/>
      <c r="K7" s="72"/>
      <c r="L7" s="72"/>
    </row>
    <row r="8" s="74" customFormat="1" ht="18.75" customHeight="1"/>
    <row r="9" spans="1:4" s="76" customFormat="1" ht="15.75" customHeight="1">
      <c r="A9" s="206"/>
      <c r="B9" s="206"/>
      <c r="C9" s="206"/>
      <c r="D9" s="75"/>
    </row>
    <row r="10" spans="1:4" s="76" customFormat="1" ht="15.75" customHeight="1">
      <c r="A10" s="206"/>
      <c r="B10" s="206"/>
      <c r="C10" s="206"/>
      <c r="D10" s="75"/>
    </row>
    <row r="11" spans="1:4" ht="11.25" customHeight="1" thickBot="1">
      <c r="A11" s="77"/>
      <c r="B11" s="77"/>
      <c r="C11" s="77"/>
      <c r="D11" s="77"/>
    </row>
    <row r="12" spans="1:4" s="76" customFormat="1" ht="23.25" customHeight="1">
      <c r="A12" s="200" t="s">
        <v>140</v>
      </c>
      <c r="B12" s="202" t="s">
        <v>76</v>
      </c>
      <c r="C12" s="202" t="s">
        <v>141</v>
      </c>
      <c r="D12" s="202" t="s">
        <v>142</v>
      </c>
    </row>
    <row r="13" spans="1:4" s="76" customFormat="1" ht="35.25" customHeight="1">
      <c r="A13" s="201"/>
      <c r="B13" s="203"/>
      <c r="C13" s="203"/>
      <c r="D13" s="203"/>
    </row>
    <row r="14" spans="1:4" s="80" customFormat="1" ht="19.5" customHeight="1" thickBot="1">
      <c r="A14" s="78">
        <v>1</v>
      </c>
      <c r="B14" s="79">
        <v>2</v>
      </c>
      <c r="C14" s="79">
        <v>3</v>
      </c>
      <c r="D14" s="79">
        <v>4</v>
      </c>
    </row>
    <row r="15" spans="1:5" s="80" customFormat="1" ht="15" customHeight="1" thickBot="1">
      <c r="A15" s="81"/>
      <c r="B15" s="82"/>
      <c r="C15" s="83"/>
      <c r="D15" s="83"/>
      <c r="E15" s="84"/>
    </row>
    <row r="16" spans="1:5" s="87" customFormat="1" ht="35.25" customHeight="1">
      <c r="A16" s="167">
        <v>1</v>
      </c>
      <c r="B16" s="168"/>
      <c r="C16" s="169" t="s">
        <v>179</v>
      </c>
      <c r="D16" s="173"/>
      <c r="E16" s="86"/>
    </row>
    <row r="17" spans="1:5" s="87" customFormat="1" ht="25.5">
      <c r="A17" s="88"/>
      <c r="B17" s="89" t="s">
        <v>78</v>
      </c>
      <c r="C17" s="90" t="s">
        <v>79</v>
      </c>
      <c r="D17" s="85"/>
      <c r="E17" s="86"/>
    </row>
    <row r="18" spans="1:5" s="87" customFormat="1" ht="18" customHeight="1">
      <c r="A18" s="91"/>
      <c r="B18" s="89" t="s">
        <v>80</v>
      </c>
      <c r="C18" s="92" t="s">
        <v>45</v>
      </c>
      <c r="D18" s="85"/>
      <c r="E18" s="86"/>
    </row>
    <row r="19" spans="1:5" s="87" customFormat="1" ht="18" customHeight="1">
      <c r="A19" s="88"/>
      <c r="B19" s="93" t="s">
        <v>81</v>
      </c>
      <c r="C19" s="90" t="s">
        <v>72</v>
      </c>
      <c r="D19" s="85"/>
      <c r="E19" s="86"/>
    </row>
    <row r="20" spans="1:5" s="87" customFormat="1" ht="25.5">
      <c r="A20" s="170">
        <v>2</v>
      </c>
      <c r="B20" s="171"/>
      <c r="C20" s="172" t="s">
        <v>82</v>
      </c>
      <c r="D20" s="173"/>
      <c r="E20" s="86"/>
    </row>
    <row r="21" spans="1:5" s="87" customFormat="1" ht="18" customHeight="1">
      <c r="A21" s="94"/>
      <c r="B21" s="95" t="s">
        <v>83</v>
      </c>
      <c r="C21" s="96" t="s">
        <v>84</v>
      </c>
      <c r="D21" s="85"/>
      <c r="E21" s="86"/>
    </row>
    <row r="22" spans="1:5" s="87" customFormat="1" ht="18" customHeight="1">
      <c r="A22" s="97"/>
      <c r="B22" s="98" t="s">
        <v>85</v>
      </c>
      <c r="C22" s="90" t="s">
        <v>86</v>
      </c>
      <c r="D22" s="85"/>
      <c r="E22" s="86"/>
    </row>
    <row r="23" spans="1:5" s="87" customFormat="1" ht="15" customHeight="1" thickBot="1">
      <c r="A23" s="99"/>
      <c r="B23" s="100"/>
      <c r="C23" s="101"/>
      <c r="D23" s="85"/>
      <c r="E23" s="86"/>
    </row>
    <row r="24" spans="1:5" s="104" customFormat="1" ht="14.25" customHeight="1" thickBot="1">
      <c r="A24" s="191" t="s">
        <v>172</v>
      </c>
      <c r="B24" s="192"/>
      <c r="C24" s="193"/>
      <c r="D24" s="102"/>
      <c r="E24" s="103"/>
    </row>
    <row r="25" spans="1:4" s="106" customFormat="1" ht="14.25" customHeight="1" thickBot="1">
      <c r="A25" s="194" t="s">
        <v>173</v>
      </c>
      <c r="B25" s="195"/>
      <c r="C25" s="196"/>
      <c r="D25" s="105"/>
    </row>
    <row r="26" spans="1:4" s="106" customFormat="1" ht="14.25" customHeight="1" thickBot="1">
      <c r="A26" s="197" t="s">
        <v>174</v>
      </c>
      <c r="B26" s="198"/>
      <c r="C26" s="199"/>
      <c r="D26" s="107"/>
    </row>
    <row r="27" spans="1:4" s="76" customFormat="1" ht="16.5" customHeight="1">
      <c r="A27" s="108"/>
      <c r="B27" s="108"/>
      <c r="C27" s="109"/>
      <c r="D27" s="109"/>
    </row>
    <row r="28" spans="1:4" s="76" customFormat="1" ht="16.5" customHeight="1">
      <c r="A28" s="108"/>
      <c r="B28" s="108"/>
      <c r="C28" s="109"/>
      <c r="D28" s="109"/>
    </row>
    <row r="29" spans="1:4" s="111" customFormat="1" ht="19.5" customHeight="1">
      <c r="A29" s="189" t="s">
        <v>143</v>
      </c>
      <c r="B29" s="189"/>
      <c r="C29" s="189"/>
      <c r="D29" s="189"/>
    </row>
    <row r="30" spans="1:4" s="111" customFormat="1" ht="16.5" customHeight="1">
      <c r="A30" s="189" t="s">
        <v>144</v>
      </c>
      <c r="B30" s="189"/>
      <c r="C30" s="189"/>
      <c r="D30" s="110"/>
    </row>
    <row r="31" spans="1:4" s="111" customFormat="1" ht="17.25" customHeight="1">
      <c r="A31" s="190"/>
      <c r="B31" s="190"/>
      <c r="C31" s="190"/>
      <c r="D31" s="190"/>
    </row>
    <row r="32" spans="1:4" s="76" customFormat="1" ht="15">
      <c r="A32" s="108"/>
      <c r="B32" s="108"/>
      <c r="C32" s="108"/>
      <c r="D32" s="108"/>
    </row>
    <row r="33" s="76" customFormat="1" ht="15"/>
    <row r="34" s="76" customFormat="1" ht="15"/>
    <row r="35" s="76" customFormat="1" ht="15"/>
    <row r="36" s="76" customFormat="1" ht="15"/>
    <row r="37" s="76" customFormat="1" ht="15"/>
  </sheetData>
  <sheetProtection/>
  <mergeCells count="18">
    <mergeCell ref="A1:D2"/>
    <mergeCell ref="A3:D3"/>
    <mergeCell ref="A4:D4"/>
    <mergeCell ref="A5:D5"/>
    <mergeCell ref="A6:D6"/>
    <mergeCell ref="A7:D7"/>
    <mergeCell ref="A9:C9"/>
    <mergeCell ref="A10:C10"/>
    <mergeCell ref="A12:A13"/>
    <mergeCell ref="B12:B13"/>
    <mergeCell ref="C12:C13"/>
    <mergeCell ref="D12:D13"/>
    <mergeCell ref="A30:C30"/>
    <mergeCell ref="A31:D31"/>
    <mergeCell ref="A24:C24"/>
    <mergeCell ref="A25:C25"/>
    <mergeCell ref="A26:C26"/>
    <mergeCell ref="A29:D29"/>
  </mergeCells>
  <printOptions/>
  <pageMargins left="0.5511811023622047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1" sqref="G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Anatolij Krivinsh</cp:lastModifiedBy>
  <cp:lastPrinted>2013-10-15T07:24:50Z</cp:lastPrinted>
  <dcterms:created xsi:type="dcterms:W3CDTF">2013-04-23T06:25:26Z</dcterms:created>
  <dcterms:modified xsi:type="dcterms:W3CDTF">2013-10-16T12:06:55Z</dcterms:modified>
  <cp:category/>
  <cp:version/>
  <cp:contentType/>
  <cp:contentStatus/>
</cp:coreProperties>
</file>