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Koptame  " sheetId="1" r:id="rId1"/>
    <sheet name="Sporta zale" sheetId="2" r:id="rId2"/>
    <sheet name="Baseins" sheetId="3" r:id="rId3"/>
  </sheets>
  <externalReferences>
    <externalReference r:id="rId6"/>
    <externalReference r:id="rId7"/>
    <externalReference r:id="rId8"/>
    <externalReference r:id="rId9"/>
  </externalReferences>
  <definedNames>
    <definedName name="Excel_BuiltIn_Print_Titles_10">'[1]1_5'!#REF!</definedName>
    <definedName name="Excel_BuiltIn_Print_Titles_11">'[1]1_6'!#REF!</definedName>
    <definedName name="Excel_BuiltIn_Print_Titles_12">'[1]1_7'!#REF!</definedName>
    <definedName name="Excel_BuiltIn_Print_Titles_13">'[1]1_8'!#REF!</definedName>
    <definedName name="Excel_BuiltIn_Print_Titles_14">'[1]1_9'!#REF!</definedName>
    <definedName name="Excel_BuiltIn_Print_Titles_15">'[1]1_10'!#REF!</definedName>
    <definedName name="Excel_BuiltIn_Print_Titles_16">'[1]1_11'!#REF!</definedName>
    <definedName name="Excel_BuiltIn_Print_Titles_17">'[1]1_12'!#REF!</definedName>
    <definedName name="Excel_BuiltIn_Print_Titles_18">'[1]1_13'!#REF!</definedName>
    <definedName name="Excel_BuiltIn_Print_Titles_19">'[1]1_14'!#REF!</definedName>
    <definedName name="Excel_BuiltIn_Print_Titles_20">'[1]1_15'!#REF!</definedName>
    <definedName name="Excel_BuiltIn_Print_Titles_21">'[1]1_16'!#REF!</definedName>
    <definedName name="Excel_BuiltIn_Print_Titles_22">'[1]1_17'!#REF!</definedName>
    <definedName name="Excel_BuiltIn_Print_Titles_23">'[1]1_18'!#REF!</definedName>
    <definedName name="Excel_BuiltIn_Print_Titles_24">'[1]2'!#REF!</definedName>
    <definedName name="Excel_BuiltIn_Print_Titles_25">'[1]3 '!#REF!</definedName>
    <definedName name="Excel_BuiltIn_Print_Titles_26">'[1]4 '!#REF!</definedName>
    <definedName name="Excel_BuiltIn_Print_Titles_27">'[1]5 '!#REF!</definedName>
    <definedName name="Excel_BuiltIn_Print_Titles_28">'[1]6'!#REF!</definedName>
    <definedName name="Excel_BuiltIn_Print_Titles_32">'[1]10'!#REF!</definedName>
    <definedName name="Excel_BuiltIn_Print_Titles_33">'[1]11'!#REF!</definedName>
    <definedName name="Excel_BuiltIn_Print_Titles_34">'[1]12'!#REF!</definedName>
    <definedName name="Excel_BuiltIn_Print_Titles_35">'[1]13'!#REF!</definedName>
    <definedName name="Excel_BuiltIn_Print_Titles_36">'[1]14'!#REF!</definedName>
    <definedName name="Excel_BuiltIn_Print_Titles_37" localSheetId="0">'[3]15'!#REF!</definedName>
    <definedName name="Excel_BuiltIn_Print_Titles_37">'[2]15'!#REF!</definedName>
    <definedName name="Excel_BuiltIn_Print_Titles_7">'[1]1_2'!#REF!</definedName>
    <definedName name="Excel_BuiltIn_Print_Titles_8">'[1]1_3'!#REF!</definedName>
    <definedName name="Excel_BuiltIn_Print_Titles_9">'[1]1_4'!#REF!</definedName>
    <definedName name="kcita">#REF!</definedName>
    <definedName name="konni">#REF!</definedName>
    <definedName name="kSB">#REF!</definedName>
    <definedName name="_xlnm.Print_Area" localSheetId="1">'Sporta zale'!$A$1:$P$49</definedName>
    <definedName name="_xlnm.Print_Titles" localSheetId="2">'Baseins'!$10:$15</definedName>
    <definedName name="_xlnm.Print_Titles" localSheetId="1">'Sporta zale'!$10:$15</definedName>
  </definedNames>
  <calcPr fullCalcOnLoad="1" fullPrecision="0"/>
</workbook>
</file>

<file path=xl/sharedStrings.xml><?xml version="1.0" encoding="utf-8"?>
<sst xmlns="http://schemas.openxmlformats.org/spreadsheetml/2006/main" count="202" uniqueCount="111">
  <si>
    <t xml:space="preserve">Tāmes izmaksas: </t>
  </si>
  <si>
    <t>Ls</t>
  </si>
  <si>
    <t xml:space="preserve">Tāme sastādīta: 2011.gada      </t>
  </si>
  <si>
    <t>Nr p.k.</t>
  </si>
  <si>
    <t>Kods</t>
  </si>
  <si>
    <t>Darba nosaukums</t>
  </si>
  <si>
    <t>Mērvie-nība</t>
  </si>
  <si>
    <t>Dau-dzums</t>
  </si>
  <si>
    <t>Vienības  izmaksa</t>
  </si>
  <si>
    <t>Kopā uz visu apjomu</t>
  </si>
  <si>
    <t>laika norma, c/st</t>
  </si>
  <si>
    <t>darba samaksas likme (Ls/h)</t>
  </si>
  <si>
    <t>darba alga(Ls)</t>
  </si>
  <si>
    <t>materiāli (Ls)</t>
  </si>
  <si>
    <t>mehānismi (Ls)</t>
  </si>
  <si>
    <t>Kopā (Ls)</t>
  </si>
  <si>
    <t>darb-ietilpība, c/st</t>
  </si>
  <si>
    <t>Summa (Ls)</t>
  </si>
  <si>
    <t>m2</t>
  </si>
  <si>
    <t>Inventārās sastatņu montāža un demontāža, H-4.0m</t>
  </si>
  <si>
    <t>Kopā:</t>
  </si>
  <si>
    <t>Materiālu, grunts apmaiņas un būvgružu transporta izdevumi</t>
  </si>
  <si>
    <t>Tiešas izmaksas kopā:</t>
  </si>
  <si>
    <t>Virsizdevumi</t>
  </si>
  <si>
    <t>Būvorganizācijas peļņa</t>
  </si>
  <si>
    <t>Sociālais nodoklis no darba algas tiešajās izmaksās</t>
  </si>
  <si>
    <t>Būvniecības izmaksas kopā:</t>
  </si>
  <si>
    <t>Pievienotās vērtības nodoklis</t>
  </si>
  <si>
    <t>Kopā ar PVN:</t>
  </si>
  <si>
    <t>Objekta adrese: Aveņu iela 40; Daugavpils, LV-5404</t>
  </si>
  <si>
    <t>grunts</t>
  </si>
  <si>
    <t>kg</t>
  </si>
  <si>
    <t>špaktele</t>
  </si>
  <si>
    <t>smilšpapīrs</t>
  </si>
  <si>
    <t>Rotbants</t>
  </si>
  <si>
    <t>krāsa</t>
  </si>
  <si>
    <t>Lokālā tāme Nr. 1</t>
  </si>
  <si>
    <t>Inventārās sastatņu montāža un demontāža, H-6.0m</t>
  </si>
  <si>
    <t>Sporta zāle</t>
  </si>
  <si>
    <t>Griestu un sienu špaktelēšana</t>
  </si>
  <si>
    <t>Sienu krāsošana ar eļļas krāsām</t>
  </si>
  <si>
    <t>Baseins</t>
  </si>
  <si>
    <t xml:space="preserve">Griestu izlīdzināšana atsevišķas vietas  </t>
  </si>
  <si>
    <t>Inventārās sastatņu montāža un demontāža, H-9.0m</t>
  </si>
  <si>
    <t>Griestu izlīdzināšana atsevišķas vietas</t>
  </si>
  <si>
    <t>lit</t>
  </si>
  <si>
    <t xml:space="preserve">Griestu un sienu krāsošana 2.reizes  </t>
  </si>
  <si>
    <t xml:space="preserve">Griestu un sienu izolācijas darbi  </t>
  </si>
  <si>
    <t>Apdares darbi (sporta zalē)</t>
  </si>
  <si>
    <t>Apdares darbi (baseins)</t>
  </si>
  <si>
    <t>Lokālā tāme Nr. 2</t>
  </si>
  <si>
    <t>Pasūtītājs: Daugavpils pilsētas Izglītības pārvalde</t>
  </si>
  <si>
    <t>(paraksts un tā atšifrējums,datums)</t>
  </si>
  <si>
    <t>APSTIPRINU</t>
  </si>
  <si>
    <t>z.v.</t>
  </si>
  <si>
    <t>Būvniecības koptāme</t>
  </si>
  <si>
    <t>Objekta adrese: Daugavpils, Aveņu iela 40</t>
  </si>
  <si>
    <t>Nr.  p.k.</t>
  </si>
  <si>
    <t>Objekta nosaukums</t>
  </si>
  <si>
    <t>Objekta izmaksa, Ls</t>
  </si>
  <si>
    <t>PVN 22%:</t>
  </si>
  <si>
    <t>2011.gada</t>
  </si>
  <si>
    <t xml:space="preserve">Sastādīja:                                                 </t>
  </si>
  <si>
    <t xml:space="preserve">Pārbaudīja:                                              </t>
  </si>
  <si>
    <t xml:space="preserve">Sertifikāta Nr. </t>
  </si>
  <si>
    <t xml:space="preserve">    %</t>
  </si>
  <si>
    <t xml:space="preserve">      %</t>
  </si>
  <si>
    <t xml:space="preserve">     %</t>
  </si>
  <si>
    <t xml:space="preserve">Sastādīja:                  </t>
  </si>
  <si>
    <t>Sertifikata Nr.</t>
  </si>
  <si>
    <t xml:space="preserve">Pārbaudīja:                      </t>
  </si>
  <si>
    <t xml:space="preserve">Sertifikata Nr. </t>
  </si>
  <si>
    <t>%</t>
  </si>
  <si>
    <t xml:space="preserve">Pārbaudīja:                         </t>
  </si>
  <si>
    <t>Sertifikata Nr,</t>
  </si>
  <si>
    <t>Piezīmes:</t>
  </si>
  <si>
    <r>
      <t xml:space="preserve">1. </t>
    </r>
    <r>
      <rPr>
        <sz val="12"/>
        <rFont val="Times New Roman"/>
        <family val="1"/>
      </rPr>
      <t xml:space="preserve">Būvuzņēmējam jāievērtē darbu daudzuma sarakstā minēto darbu veikšanai nepieciešamie materiāli un papildus darbi, kas nav minēti šajā sarakstā,  </t>
    </r>
  </si>
  <si>
    <t xml:space="preserve">   bet bez kuriem nebūtu iespējama būvdarbu tehnoloģiski pareiza un spēkā esošajiem normatīviem atbilstoša veikšana pilnā apjomā. </t>
  </si>
  <si>
    <t xml:space="preserve">2. Būvdarbu apjomu sarakstā norādītās būvmateriālu ražotājfirmas dotas kā kvalitātes paraugs.  Saskaņojot ar Pasūtītāju, iespējams izmantot analogas </t>
  </si>
  <si>
    <t xml:space="preserve">    kvalitātes jebkura cita ražotāja materiālus.</t>
  </si>
  <si>
    <t xml:space="preserve">    atbilstoši 2001.gada 30.aprīļa MK noteikumiem Nr. 181 „Būvmateriālu novērtēšanas kārtība reglamentētajā sfērā”.</t>
  </si>
  <si>
    <t xml:space="preserve">    Būvuzņēmējs tos novērš par saviem līdzekļiem vai atlīdzina Pasūtītājam nodarītos materiālos zaudējumus.</t>
  </si>
  <si>
    <t>Sastādīja:</t>
  </si>
  <si>
    <t xml:space="preserve">Daugavpils pilsētas </t>
  </si>
  <si>
    <t xml:space="preserve">Izglītības pārvaldes būvinženieris                                                                                                    </t>
  </si>
  <si>
    <t>Saskaņots:</t>
  </si>
  <si>
    <t xml:space="preserve">   </t>
  </si>
  <si>
    <t>Daugavpils 16. vidusskolas direktore</t>
  </si>
  <si>
    <t xml:space="preserve">                                V. Kalniņš</t>
  </si>
  <si>
    <t xml:space="preserve">                                T. Voroņecka</t>
  </si>
  <si>
    <t>Griestu, siju un sienu tīrīšana</t>
  </si>
  <si>
    <t>Rotbants, špaktele</t>
  </si>
  <si>
    <t>krāsa "Fungitex- W"</t>
  </si>
  <si>
    <t xml:space="preserve">                                "Capatox"</t>
  </si>
  <si>
    <t>l</t>
  </si>
  <si>
    <t xml:space="preserve">          "Caparol AquaSperrgrunt"</t>
  </si>
  <si>
    <t>Tāme sastādīta 2011.gada tirgus cenās</t>
  </si>
  <si>
    <t xml:space="preserve">Izpildītājs: </t>
  </si>
  <si>
    <t xml:space="preserve">3. Pēc remontdarbu pabeigšanas Būvuzņēmējs objekta nodošanas aktam pievieno iebūvēto būvizstrādājumu   atbilstību apliecinošus dokumentus,  </t>
  </si>
  <si>
    <t xml:space="preserve">4. Ja remontdarbu veikšanas laikā Būvuzņēmēja darbības vai bezdarbības rezultātā skolas ēkai vai inventāram radušies bojājumi,  </t>
  </si>
  <si>
    <t>Griestu, sienu izolācijas darbi</t>
  </si>
  <si>
    <t>"Capatox"</t>
  </si>
  <si>
    <t>Griestu un sienu krāsošana</t>
  </si>
  <si>
    <t xml:space="preserve">grunts "Caparol Aquasperrgrunt"  </t>
  </si>
  <si>
    <t>krāsa Indeko- W"</t>
  </si>
  <si>
    <t>Izpildītājs:</t>
  </si>
  <si>
    <t>T. Voroņecka</t>
  </si>
  <si>
    <t>Pielikums Nr.2</t>
  </si>
  <si>
    <t>Objekta nosaukums: „ Daugavpils 16. vidusskolas peldbaseina un sporta zales telpu renovācijas būvdarbi "</t>
  </si>
  <si>
    <t>Objekta nosaukums:  „Daugavpils 16. vidusskolas peldbaseina un sporta zāles telpu renovācijas būvdarbi"</t>
  </si>
  <si>
    <t>Objekta nosaukums:  „Daugavpils 16. vidusskolas peldbaseina un sporta zāles telpu renovācijas būvdarbi "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</si>
</sst>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0.00_ ;[Red]\-0.00\ 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Helv"/>
      <family val="0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3" borderId="7" applyNumberFormat="0" applyFont="0" applyAlignment="0" applyProtection="0"/>
    <xf numFmtId="0" fontId="23" fillId="20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8" applyNumberFormat="0" applyAlignment="0" applyProtection="0"/>
    <xf numFmtId="0" fontId="11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2" fillId="21" borderId="2" applyNumberFormat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3" borderId="7" applyNumberFormat="0" applyFont="0" applyAlignment="0" applyProtection="0"/>
    <xf numFmtId="0" fontId="21" fillId="0" borderId="6" applyNumberFormat="0" applyFill="0" applyAlignment="0" applyProtection="0"/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91" applyFont="1" applyBorder="1" applyAlignment="1">
      <alignment horizontal="center" vertical="center" wrapText="1"/>
      <protection/>
    </xf>
    <xf numFmtId="0" fontId="1" fillId="0" borderId="0" xfId="132" applyFont="1" applyAlignment="1">
      <alignment vertical="center" wrapText="1"/>
      <protection/>
    </xf>
    <xf numFmtId="0" fontId="0" fillId="0" borderId="0" xfId="130" applyFont="1" applyAlignment="1">
      <alignment horizontal="left" vertical="center"/>
      <protection/>
    </xf>
    <xf numFmtId="0" fontId="0" fillId="0" borderId="0" xfId="129" applyFont="1" applyAlignment="1">
      <alignment horizontal="left" vertical="center" wrapText="1"/>
      <protection/>
    </xf>
    <xf numFmtId="0" fontId="0" fillId="0" borderId="0" xfId="130" applyFont="1" applyAlignment="1">
      <alignment vertical="center" wrapText="1"/>
      <protection/>
    </xf>
    <xf numFmtId="2" fontId="0" fillId="0" borderId="0" xfId="130" applyNumberFormat="1" applyFont="1" applyBorder="1" applyAlignment="1">
      <alignment vertical="center" wrapText="1"/>
      <protection/>
    </xf>
    <xf numFmtId="2" fontId="0" fillId="0" borderId="10" xfId="90" applyNumberFormat="1" applyFont="1" applyFill="1" applyBorder="1" applyAlignment="1">
      <alignment horizontal="center" vertical="center" wrapText="1"/>
      <protection/>
    </xf>
    <xf numFmtId="2" fontId="5" fillId="0" borderId="10" xfId="90" applyNumberFormat="1" applyFont="1" applyFill="1" applyBorder="1" applyAlignment="1">
      <alignment horizontal="center" vertical="center" wrapText="1"/>
      <protection/>
    </xf>
    <xf numFmtId="2" fontId="1" fillId="0" borderId="10" xfId="90" applyNumberFormat="1" applyFont="1" applyFill="1" applyBorder="1" applyAlignment="1">
      <alignment horizontal="center" vertical="center" wrapText="1"/>
      <protection/>
    </xf>
    <xf numFmtId="0" fontId="0" fillId="0" borderId="10" xfId="89" applyFont="1" applyBorder="1" applyAlignment="1">
      <alignment horizontal="center" vertical="center"/>
      <protection/>
    </xf>
    <xf numFmtId="0" fontId="1" fillId="0" borderId="10" xfId="89" applyFont="1" applyBorder="1" applyAlignment="1">
      <alignment horizontal="center" vertical="center" wrapText="1"/>
      <protection/>
    </xf>
    <xf numFmtId="2" fontId="0" fillId="0" borderId="10" xfId="89" applyNumberFormat="1" applyFont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/>
      <protection/>
    </xf>
    <xf numFmtId="2" fontId="0" fillId="0" borderId="10" xfId="96" applyNumberFormat="1" applyFont="1" applyBorder="1" applyAlignment="1">
      <alignment horizontal="center"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89" applyFont="1" applyBorder="1" applyAlignment="1">
      <alignment horizontal="center" vertical="center"/>
      <protection/>
    </xf>
    <xf numFmtId="0" fontId="0" fillId="0" borderId="11" xfId="89" applyFont="1" applyBorder="1" applyAlignment="1">
      <alignment horizontal="left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2" fontId="0" fillId="0" borderId="11" xfId="96" applyNumberFormat="1" applyFont="1" applyBorder="1" applyAlignment="1">
      <alignment horizontal="center" vertical="center"/>
      <protection/>
    </xf>
    <xf numFmtId="2" fontId="0" fillId="0" borderId="11" xfId="89" applyNumberFormat="1" applyFont="1" applyBorder="1" applyAlignment="1">
      <alignment horizontal="center" vertical="center"/>
      <protection/>
    </xf>
    <xf numFmtId="0" fontId="0" fillId="24" borderId="11" xfId="130" applyFont="1" applyFill="1" applyBorder="1" applyAlignment="1">
      <alignment vertical="center"/>
      <protection/>
    </xf>
    <xf numFmtId="2" fontId="1" fillId="24" borderId="10" xfId="130" applyNumberFormat="1" applyFont="1" applyFill="1" applyBorder="1" applyAlignment="1">
      <alignment horizontal="center" vertical="center"/>
      <protection/>
    </xf>
    <xf numFmtId="9" fontId="0" fillId="0" borderId="10" xfId="130" applyNumberFormat="1" applyFont="1" applyFill="1" applyBorder="1" applyAlignment="1">
      <alignment horizontal="center" vertical="center"/>
      <protection/>
    </xf>
    <xf numFmtId="2" fontId="0" fillId="0" borderId="10" xfId="130" applyNumberFormat="1" applyFont="1" applyFill="1" applyBorder="1" applyAlignment="1">
      <alignment horizontal="center" vertical="center"/>
      <protection/>
    </xf>
    <xf numFmtId="0" fontId="0" fillId="24" borderId="10" xfId="130" applyFont="1" applyFill="1" applyBorder="1" applyAlignment="1">
      <alignment vertical="center"/>
      <protection/>
    </xf>
    <xf numFmtId="9" fontId="0" fillId="0" borderId="0" xfId="132" applyNumberFormat="1" applyFont="1" applyAlignment="1">
      <alignment horizontal="center" vertical="center"/>
      <protection/>
    </xf>
    <xf numFmtId="0" fontId="0" fillId="0" borderId="0" xfId="132" applyFont="1" applyAlignment="1">
      <alignment horizontal="left" vertical="center"/>
      <protection/>
    </xf>
    <xf numFmtId="2" fontId="0" fillId="0" borderId="0" xfId="132" applyNumberFormat="1" applyFont="1" applyAlignment="1">
      <alignment horizontal="center" vertical="center"/>
      <protection/>
    </xf>
    <xf numFmtId="9" fontId="0" fillId="0" borderId="0" xfId="132" applyNumberFormat="1" applyFont="1" applyFill="1" applyAlignment="1">
      <alignment horizontal="center" vertical="center"/>
      <protection/>
    </xf>
    <xf numFmtId="0" fontId="0" fillId="0" borderId="0" xfId="132" applyFont="1" applyFill="1" applyAlignment="1">
      <alignment horizontal="left" vertical="center"/>
      <protection/>
    </xf>
    <xf numFmtId="2" fontId="1" fillId="0" borderId="0" xfId="132" applyNumberFormat="1" applyFont="1" applyFill="1" applyAlignment="1">
      <alignment horizontal="center" vertical="center"/>
      <protection/>
    </xf>
    <xf numFmtId="10" fontId="0" fillId="0" borderId="0" xfId="132" applyNumberFormat="1" applyFont="1" applyAlignment="1">
      <alignment horizontal="center" vertical="center"/>
      <protection/>
    </xf>
    <xf numFmtId="10" fontId="0" fillId="0" borderId="0" xfId="132" applyNumberFormat="1" applyFont="1" applyFill="1" applyAlignment="1">
      <alignment horizontal="center" vertical="center"/>
      <protection/>
    </xf>
    <xf numFmtId="2" fontId="1" fillId="0" borderId="0" xfId="132" applyNumberFormat="1" applyFont="1" applyAlignment="1">
      <alignment horizontal="center" vertical="center"/>
      <protection/>
    </xf>
    <xf numFmtId="0" fontId="0" fillId="0" borderId="0" xfId="88" applyFont="1" applyFill="1" applyAlignment="1">
      <alignment horizontal="left" vertical="center"/>
      <protection/>
    </xf>
    <xf numFmtId="0" fontId="0" fillId="0" borderId="0" xfId="88" applyFont="1" applyFill="1" applyAlignment="1">
      <alignment horizontal="center" vertical="center"/>
      <protection/>
    </xf>
    <xf numFmtId="0" fontId="0" fillId="0" borderId="0" xfId="88" applyFont="1" applyFill="1" applyAlignment="1">
      <alignment vertical="center"/>
      <protection/>
    </xf>
    <xf numFmtId="2" fontId="0" fillId="0" borderId="0" xfId="88" applyNumberFormat="1" applyFont="1" applyFill="1" applyAlignment="1">
      <alignment horizontal="center" vertical="center"/>
      <protection/>
    </xf>
    <xf numFmtId="0" fontId="1" fillId="0" borderId="0" xfId="89" applyFont="1" applyAlignment="1">
      <alignment horizontal="left" vertical="center"/>
      <protection/>
    </xf>
    <xf numFmtId="2" fontId="1" fillId="0" borderId="0" xfId="89" applyNumberFormat="1" applyFont="1" applyAlignment="1">
      <alignment horizontal="center" vertical="center"/>
      <protection/>
    </xf>
    <xf numFmtId="2" fontId="1" fillId="0" borderId="0" xfId="89" applyNumberFormat="1" applyFont="1" applyBorder="1" applyAlignment="1">
      <alignment horizontal="center" vertical="center"/>
      <protection/>
    </xf>
    <xf numFmtId="0" fontId="0" fillId="0" borderId="10" xfId="89" applyFont="1" applyBorder="1" applyAlignment="1">
      <alignment horizontal="left" vertical="center"/>
      <protection/>
    </xf>
    <xf numFmtId="0" fontId="0" fillId="0" borderId="0" xfId="89" applyFont="1">
      <alignment/>
      <protection/>
    </xf>
    <xf numFmtId="0" fontId="0" fillId="0" borderId="10" xfId="89" applyFont="1" applyBorder="1" applyAlignment="1">
      <alignment horizontal="right" vertical="center"/>
      <protection/>
    </xf>
    <xf numFmtId="1" fontId="0" fillId="0" borderId="10" xfId="87" applyNumberFormat="1" applyFont="1" applyFill="1" applyBorder="1" applyAlignment="1">
      <alignment horizontal="center" vertical="center" wrapText="1"/>
      <protection/>
    </xf>
    <xf numFmtId="0" fontId="6" fillId="0" borderId="10" xfId="87" applyFont="1" applyFill="1" applyBorder="1" applyAlignment="1">
      <alignment horizontal="right" vertical="center" wrapText="1"/>
      <protection/>
    </xf>
    <xf numFmtId="4" fontId="0" fillId="0" borderId="10" xfId="96" applyNumberFormat="1" applyFont="1" applyFill="1" applyBorder="1" applyAlignment="1">
      <alignment horizontal="center" vertical="center" wrapText="1"/>
      <protection/>
    </xf>
    <xf numFmtId="0" fontId="1" fillId="0" borderId="0" xfId="87" applyFont="1" applyFill="1" applyBorder="1" applyAlignment="1">
      <alignment wrapText="1"/>
      <protection/>
    </xf>
    <xf numFmtId="0" fontId="0" fillId="0" borderId="11" xfId="89" applyFont="1" applyBorder="1" applyAlignment="1">
      <alignment horizontal="right" vertical="center"/>
      <protection/>
    </xf>
    <xf numFmtId="0" fontId="0" fillId="0" borderId="10" xfId="89" applyFont="1" applyBorder="1" applyAlignment="1">
      <alignment horizontal="left" vertical="center" wrapText="1"/>
      <protection/>
    </xf>
    <xf numFmtId="0" fontId="1" fillId="0" borderId="10" xfId="89" applyFont="1" applyBorder="1" applyAlignment="1">
      <alignment horizontal="center" vertical="center"/>
      <protection/>
    </xf>
    <xf numFmtId="0" fontId="1" fillId="0" borderId="0" xfId="132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131" applyFont="1" applyAlignment="1">
      <alignment horizontal="left" vertical="center"/>
      <protection/>
    </xf>
    <xf numFmtId="0" fontId="0" fillId="0" borderId="12" xfId="131" applyFont="1" applyBorder="1" applyAlignment="1">
      <alignment horizontal="left" vertical="top" wrapText="1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131" applyNumberFormat="1" applyFont="1" applyAlignment="1">
      <alignment horizontal="left" vertical="center"/>
      <protection/>
    </xf>
    <xf numFmtId="2" fontId="0" fillId="0" borderId="0" xfId="0" applyNumberFormat="1" applyAlignment="1">
      <alignment/>
    </xf>
    <xf numFmtId="0" fontId="0" fillId="0" borderId="0" xfId="91" applyFont="1">
      <alignment/>
      <protection/>
    </xf>
    <xf numFmtId="2" fontId="0" fillId="0" borderId="0" xfId="91" applyNumberFormat="1" applyFont="1">
      <alignment/>
      <protection/>
    </xf>
    <xf numFmtId="0" fontId="0" fillId="0" borderId="12" xfId="91" applyFont="1" applyBorder="1">
      <alignment/>
      <protection/>
    </xf>
    <xf numFmtId="0" fontId="7" fillId="0" borderId="0" xfId="130" applyFont="1" applyAlignment="1">
      <alignment horizontal="right" vertical="center"/>
      <protection/>
    </xf>
    <xf numFmtId="2" fontId="0" fillId="0" borderId="0" xfId="91" applyNumberFormat="1" applyFont="1" applyAlignment="1">
      <alignment horizontal="right"/>
      <protection/>
    </xf>
    <xf numFmtId="0" fontId="0" fillId="0" borderId="0" xfId="91" applyFont="1" applyAlignment="1">
      <alignment horizontal="right"/>
      <protection/>
    </xf>
    <xf numFmtId="0" fontId="0" fillId="0" borderId="0" xfId="129" applyFont="1" applyAlignment="1">
      <alignment vertical="center" wrapText="1"/>
      <protection/>
    </xf>
    <xf numFmtId="0" fontId="0" fillId="0" borderId="0" xfId="129" applyAlignment="1">
      <alignment horizontal="left" vertical="center"/>
      <protection/>
    </xf>
    <xf numFmtId="0" fontId="0" fillId="0" borderId="0" xfId="129" applyAlignment="1">
      <alignment horizontal="left" vertical="center" wrapText="1"/>
      <protection/>
    </xf>
    <xf numFmtId="0" fontId="0" fillId="0" borderId="0" xfId="129" applyFont="1" applyAlignment="1">
      <alignment horizontal="right" vertical="center" wrapText="1"/>
      <protection/>
    </xf>
    <xf numFmtId="0" fontId="0" fillId="0" borderId="0" xfId="129" applyAlignment="1">
      <alignment horizontal="right" vertical="center" wrapText="1"/>
      <protection/>
    </xf>
    <xf numFmtId="2" fontId="0" fillId="0" borderId="10" xfId="91" applyNumberFormat="1" applyFont="1" applyBorder="1" applyAlignment="1">
      <alignment horizontal="center" vertical="center" wrapText="1"/>
      <protection/>
    </xf>
    <xf numFmtId="1" fontId="0" fillId="0" borderId="10" xfId="91" applyNumberFormat="1" applyFont="1" applyBorder="1" applyAlignment="1">
      <alignment horizontal="center" vertical="center" wrapText="1"/>
      <protection/>
    </xf>
    <xf numFmtId="0" fontId="0" fillId="0" borderId="10" xfId="91" applyFont="1" applyBorder="1" applyAlignment="1">
      <alignment horizontal="left" vertical="center" wrapText="1"/>
      <protection/>
    </xf>
    <xf numFmtId="0" fontId="0" fillId="24" borderId="10" xfId="91" applyFont="1" applyFill="1" applyBorder="1" applyAlignment="1">
      <alignment horizontal="center"/>
      <protection/>
    </xf>
    <xf numFmtId="0" fontId="1" fillId="24" borderId="10" xfId="91" applyFont="1" applyFill="1" applyBorder="1" applyAlignment="1">
      <alignment horizontal="right"/>
      <protection/>
    </xf>
    <xf numFmtId="2" fontId="1" fillId="24" borderId="10" xfId="91" applyNumberFormat="1" applyFont="1" applyFill="1" applyBorder="1" applyAlignment="1">
      <alignment horizontal="center"/>
      <protection/>
    </xf>
    <xf numFmtId="0" fontId="0" fillId="0" borderId="10" xfId="91" applyFont="1" applyBorder="1" applyAlignment="1">
      <alignment horizontal="center"/>
      <protection/>
    </xf>
    <xf numFmtId="0" fontId="0" fillId="0" borderId="10" xfId="91" applyFont="1" applyBorder="1" applyAlignment="1">
      <alignment horizontal="left"/>
      <protection/>
    </xf>
    <xf numFmtId="2" fontId="0" fillId="0" borderId="10" xfId="91" applyNumberFormat="1" applyFont="1" applyBorder="1" applyAlignment="1">
      <alignment horizontal="center"/>
      <protection/>
    </xf>
    <xf numFmtId="0" fontId="0" fillId="0" borderId="0" xfId="91" applyFont="1" applyBorder="1">
      <alignment/>
      <protection/>
    </xf>
    <xf numFmtId="0" fontId="1" fillId="0" borderId="0" xfId="91" applyFont="1" applyBorder="1" applyAlignment="1">
      <alignment horizontal="right"/>
      <protection/>
    </xf>
    <xf numFmtId="2" fontId="1" fillId="0" borderId="0" xfId="91" applyNumberFormat="1" applyFont="1" applyBorder="1" applyAlignment="1">
      <alignment horizontal="center"/>
      <protection/>
    </xf>
    <xf numFmtId="0" fontId="7" fillId="0" borderId="13" xfId="91" applyFont="1" applyBorder="1" applyAlignment="1">
      <alignment horizontal="center"/>
      <protection/>
    </xf>
    <xf numFmtId="2" fontId="0" fillId="0" borderId="13" xfId="91" applyNumberFormat="1" applyFont="1" applyBorder="1">
      <alignment/>
      <protection/>
    </xf>
    <xf numFmtId="0" fontId="0" fillId="0" borderId="13" xfId="91" applyFont="1" applyBorder="1">
      <alignment/>
      <protection/>
    </xf>
    <xf numFmtId="2" fontId="0" fillId="0" borderId="0" xfId="89" applyNumberFormat="1" applyFont="1" applyAlignment="1">
      <alignment vertical="center"/>
      <protection/>
    </xf>
    <xf numFmtId="9" fontId="0" fillId="0" borderId="0" xfId="132" applyNumberFormat="1" applyFont="1" applyAlignment="1">
      <alignment vertical="center"/>
      <protection/>
    </xf>
    <xf numFmtId="9" fontId="0" fillId="0" borderId="10" xfId="130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3" fontId="30" fillId="0" borderId="0" xfId="0" applyNumberFormat="1" applyFont="1" applyAlignment="1">
      <alignment/>
    </xf>
    <xf numFmtId="0" fontId="27" fillId="0" borderId="0" xfId="91" applyFont="1" applyAlignment="1">
      <alignment horizontal="center"/>
      <protection/>
    </xf>
    <xf numFmtId="0" fontId="0" fillId="0" borderId="0" xfId="129" applyFont="1" applyAlignment="1">
      <alignment horizontal="left" vertical="center" wrapText="1"/>
      <protection/>
    </xf>
    <xf numFmtId="0" fontId="0" fillId="0" borderId="0" xfId="91" applyFont="1" applyAlignment="1">
      <alignment horizontal="left"/>
      <protection/>
    </xf>
    <xf numFmtId="0" fontId="0" fillId="0" borderId="10" xfId="91" applyFont="1" applyBorder="1" applyAlignment="1">
      <alignment horizontal="center" vertical="center" wrapText="1"/>
      <protection/>
    </xf>
    <xf numFmtId="2" fontId="0" fillId="0" borderId="10" xfId="91" applyNumberFormat="1" applyFont="1" applyBorder="1" applyAlignment="1">
      <alignment horizontal="center" vertical="center" wrapText="1"/>
      <protection/>
    </xf>
    <xf numFmtId="0" fontId="1" fillId="0" borderId="0" xfId="132" applyFont="1" applyAlignment="1">
      <alignment horizontal="left" vertical="center" wrapText="1"/>
      <protection/>
    </xf>
    <xf numFmtId="0" fontId="2" fillId="0" borderId="0" xfId="130" applyFont="1" applyAlignment="1">
      <alignment horizontal="center" vertical="center" wrapText="1"/>
      <protection/>
    </xf>
    <xf numFmtId="0" fontId="3" fillId="0" borderId="0" xfId="130" applyFont="1" applyAlignment="1">
      <alignment horizontal="center" vertical="center" wrapText="1"/>
      <protection/>
    </xf>
    <xf numFmtId="0" fontId="0" fillId="0" borderId="0" xfId="130" applyFont="1" applyAlignment="1">
      <alignment horizontal="left" vertical="center" wrapText="1"/>
      <protection/>
    </xf>
    <xf numFmtId="2" fontId="0" fillId="0" borderId="0" xfId="130" applyNumberFormat="1" applyFont="1" applyBorder="1" applyAlignment="1">
      <alignment horizontal="right" vertical="center" wrapText="1"/>
      <protection/>
    </xf>
    <xf numFmtId="2" fontId="0" fillId="0" borderId="10" xfId="90" applyNumberFormat="1" applyFont="1" applyFill="1" applyBorder="1" applyAlignment="1">
      <alignment horizontal="center" vertical="center" wrapText="1"/>
      <protection/>
    </xf>
    <xf numFmtId="2" fontId="1" fillId="0" borderId="10" xfId="90" applyNumberFormat="1" applyFont="1" applyFill="1" applyBorder="1" applyAlignment="1">
      <alignment horizontal="center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0" fillId="0" borderId="12" xfId="129" applyFont="1" applyBorder="1" applyAlignment="1">
      <alignment horizontal="left" vertical="center" wrapText="1"/>
      <protection/>
    </xf>
    <xf numFmtId="2" fontId="0" fillId="0" borderId="12" xfId="130" applyNumberFormat="1" applyFont="1" applyBorder="1" applyAlignment="1">
      <alignment horizontal="right" vertical="center" wrapText="1"/>
      <protection/>
    </xf>
    <xf numFmtId="0" fontId="1" fillId="24" borderId="11" xfId="130" applyFont="1" applyFill="1" applyBorder="1" applyAlignment="1">
      <alignment horizontal="right" vertical="center"/>
      <protection/>
    </xf>
    <xf numFmtId="2" fontId="5" fillId="0" borderId="10" xfId="90" applyNumberFormat="1" applyFont="1" applyFill="1" applyBorder="1" applyAlignment="1">
      <alignment horizontal="center" vertical="center" wrapText="1"/>
      <protection/>
    </xf>
    <xf numFmtId="0" fontId="0" fillId="0" borderId="14" xfId="90" applyFont="1" applyFill="1" applyBorder="1" applyAlignment="1">
      <alignment horizontal="center" vertical="center" wrapText="1"/>
      <protection/>
    </xf>
    <xf numFmtId="0" fontId="0" fillId="0" borderId="15" xfId="90" applyFont="1" applyFill="1" applyBorder="1" applyAlignment="1">
      <alignment horizontal="center" vertical="center" wrapText="1"/>
      <protection/>
    </xf>
    <xf numFmtId="0" fontId="0" fillId="0" borderId="11" xfId="90" applyFont="1" applyFill="1" applyBorder="1" applyAlignment="1">
      <alignment horizontal="center" vertical="center" wrapText="1"/>
      <protection/>
    </xf>
    <xf numFmtId="0" fontId="0" fillId="0" borderId="14" xfId="89" applyFont="1" applyBorder="1" applyAlignment="1">
      <alignment horizontal="center" vertical="center" wrapText="1"/>
      <protection/>
    </xf>
    <xf numFmtId="0" fontId="0" fillId="0" borderId="15" xfId="89" applyFont="1" applyBorder="1" applyAlignment="1">
      <alignment horizontal="center" vertical="center" wrapText="1"/>
      <protection/>
    </xf>
    <xf numFmtId="0" fontId="0" fillId="0" borderId="11" xfId="89" applyFont="1" applyBorder="1" applyAlignment="1">
      <alignment horizontal="center" vertical="center" wrapText="1"/>
      <protection/>
    </xf>
    <xf numFmtId="2" fontId="0" fillId="0" borderId="10" xfId="90" applyNumberFormat="1" applyFont="1" applyFill="1" applyBorder="1" applyAlignment="1">
      <alignment horizontal="center" vertical="center"/>
      <protection/>
    </xf>
    <xf numFmtId="0" fontId="1" fillId="0" borderId="0" xfId="132" applyFont="1" applyFill="1" applyAlignment="1">
      <alignment horizontal="right" vertical="center"/>
      <protection/>
    </xf>
    <xf numFmtId="0" fontId="0" fillId="0" borderId="10" xfId="130" applyFont="1" applyFill="1" applyBorder="1" applyAlignment="1">
      <alignment horizontal="right" vertical="center"/>
      <protection/>
    </xf>
    <xf numFmtId="0" fontId="1" fillId="24" borderId="10" xfId="130" applyFont="1" applyFill="1" applyBorder="1" applyAlignment="1">
      <alignment horizontal="right" vertical="center"/>
      <protection/>
    </xf>
    <xf numFmtId="0" fontId="0" fillId="0" borderId="13" xfId="132" applyFont="1" applyBorder="1" applyAlignment="1">
      <alignment horizontal="right" vertical="center"/>
      <protection/>
    </xf>
    <xf numFmtId="0" fontId="0" fillId="0" borderId="12" xfId="131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0" xfId="132" applyFont="1" applyAlignment="1">
      <alignment horizontal="right" vertical="center"/>
      <protection/>
    </xf>
    <xf numFmtId="0" fontId="1" fillId="0" borderId="0" xfId="132" applyFont="1" applyAlignment="1">
      <alignment horizontal="right" vertical="center"/>
      <protection/>
    </xf>
    <xf numFmtId="0" fontId="1" fillId="0" borderId="0" xfId="130" applyFont="1" applyFill="1" applyBorder="1" applyAlignment="1">
      <alignment horizontal="right" vertical="center"/>
      <protection/>
    </xf>
    <xf numFmtId="0" fontId="0" fillId="0" borderId="16" xfId="130" applyFont="1" applyFill="1" applyBorder="1" applyAlignment="1">
      <alignment horizontal="right" vertical="center"/>
      <protection/>
    </xf>
    <xf numFmtId="0" fontId="0" fillId="0" borderId="17" xfId="130" applyFont="1" applyFill="1" applyBorder="1" applyAlignment="1">
      <alignment horizontal="right" vertical="center"/>
      <protection/>
    </xf>
    <xf numFmtId="0" fontId="0" fillId="0" borderId="18" xfId="130" applyFont="1" applyFill="1" applyBorder="1" applyAlignment="1">
      <alignment horizontal="right" vertical="center"/>
      <protection/>
    </xf>
    <xf numFmtId="0" fontId="1" fillId="24" borderId="16" xfId="130" applyFont="1" applyFill="1" applyBorder="1" applyAlignment="1">
      <alignment horizontal="right" vertical="center"/>
      <protection/>
    </xf>
    <xf numFmtId="0" fontId="1" fillId="24" borderId="17" xfId="130" applyFont="1" applyFill="1" applyBorder="1" applyAlignment="1">
      <alignment horizontal="right" vertical="center"/>
      <protection/>
    </xf>
    <xf numFmtId="0" fontId="1" fillId="24" borderId="18" xfId="130" applyFont="1" applyFill="1" applyBorder="1" applyAlignment="1">
      <alignment horizontal="right" vertical="center"/>
      <protection/>
    </xf>
    <xf numFmtId="0" fontId="1" fillId="24" borderId="19" xfId="130" applyFont="1" applyFill="1" applyBorder="1" applyAlignment="1">
      <alignment horizontal="right" vertical="center"/>
      <protection/>
    </xf>
    <xf numFmtId="0" fontId="1" fillId="24" borderId="12" xfId="130" applyFont="1" applyFill="1" applyBorder="1" applyAlignment="1">
      <alignment horizontal="right" vertical="center"/>
      <protection/>
    </xf>
    <xf numFmtId="0" fontId="1" fillId="24" borderId="20" xfId="130" applyFont="1" applyFill="1" applyBorder="1" applyAlignment="1">
      <alignment horizontal="right" vertical="center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3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2" xfId="78"/>
    <cellStyle name="Normal 2 2 2" xfId="79"/>
    <cellStyle name="Normal 2 2_10-07-11" xfId="80"/>
    <cellStyle name="Normal 2_Aprilis" xfId="81"/>
    <cellStyle name="Normal 3" xfId="82"/>
    <cellStyle name="Normal 3 2" xfId="83"/>
    <cellStyle name="Normal 3_17 vidusskola" xfId="84"/>
    <cellStyle name="Normal 4" xfId="85"/>
    <cellStyle name="Normal 5" xfId="86"/>
    <cellStyle name="Normal_17.skola +- ZERO 21.01" xfId="87"/>
    <cellStyle name="Normal_ILONA MADONA_Final" xfId="88"/>
    <cellStyle name="Normal_Marupe 30.06.2008 Finalllll1" xfId="89"/>
    <cellStyle name="Normal_Sheet2" xfId="90"/>
    <cellStyle name="Normal_tame rabochaja" xfId="91"/>
    <cellStyle name="Note" xfId="92"/>
    <cellStyle name="Output" xfId="93"/>
    <cellStyle name="Parastais_Lapa1" xfId="94"/>
    <cellStyle name="Percent" xfId="95"/>
    <cellStyle name="Style 1" xfId="96"/>
    <cellStyle name="Title" xfId="97"/>
    <cellStyle name="Total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6" xfId="122"/>
    <cellStyle name="Обычный 17" xfId="123"/>
    <cellStyle name="Обычный 18" xfId="124"/>
    <cellStyle name="Обычный 2" xfId="125"/>
    <cellStyle name="Обычный 3" xfId="126"/>
    <cellStyle name="Обычный 4" xfId="127"/>
    <cellStyle name="Обычный 9" xfId="128"/>
    <cellStyle name="Обычный_Final tame 23.04.2008 2" xfId="129"/>
    <cellStyle name="Обычный_Final tame 23.04.2008_Final" xfId="130"/>
    <cellStyle name="Обычный_tame 2" xfId="131"/>
    <cellStyle name="Обычный_tame_Final" xfId="132"/>
    <cellStyle name="Плохой" xfId="133"/>
    <cellStyle name="Пояснение" xfId="134"/>
    <cellStyle name="Примечание" xfId="135"/>
    <cellStyle name="Связанная ячейка" xfId="136"/>
    <cellStyle name="Стиль 1" xfId="137"/>
    <cellStyle name="Текст предупреждения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31</xdr:row>
      <xdr:rowOff>0</xdr:rowOff>
    </xdr:from>
    <xdr:ext cx="190500" cy="4048125"/>
    <xdr:sp>
      <xdr:nvSpPr>
        <xdr:cNvPr id="1" name="TextBox 2"/>
        <xdr:cNvSpPr txBox="1">
          <a:spLocks noChangeArrowheads="1"/>
        </xdr:cNvSpPr>
      </xdr:nvSpPr>
      <xdr:spPr>
        <a:xfrm>
          <a:off x="3448050" y="5400675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048125"/>
    <xdr:sp>
      <xdr:nvSpPr>
        <xdr:cNvPr id="2" name="Text Box 2"/>
        <xdr:cNvSpPr txBox="1">
          <a:spLocks noChangeArrowheads="1"/>
        </xdr:cNvSpPr>
      </xdr:nvSpPr>
      <xdr:spPr>
        <a:xfrm>
          <a:off x="3448050" y="5400675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048125"/>
    <xdr:sp>
      <xdr:nvSpPr>
        <xdr:cNvPr id="3" name="Text Box 3"/>
        <xdr:cNvSpPr txBox="1">
          <a:spLocks noChangeArrowheads="1"/>
        </xdr:cNvSpPr>
      </xdr:nvSpPr>
      <xdr:spPr>
        <a:xfrm>
          <a:off x="3448050" y="5400675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048125"/>
    <xdr:sp>
      <xdr:nvSpPr>
        <xdr:cNvPr id="4" name="Text Box 4"/>
        <xdr:cNvSpPr txBox="1">
          <a:spLocks noChangeArrowheads="1"/>
        </xdr:cNvSpPr>
      </xdr:nvSpPr>
      <xdr:spPr>
        <a:xfrm>
          <a:off x="3448050" y="5400675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048125"/>
    <xdr:sp>
      <xdr:nvSpPr>
        <xdr:cNvPr id="5" name="Text Box 5"/>
        <xdr:cNvSpPr txBox="1">
          <a:spLocks noChangeArrowheads="1"/>
        </xdr:cNvSpPr>
      </xdr:nvSpPr>
      <xdr:spPr>
        <a:xfrm>
          <a:off x="3448050" y="5400675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048125"/>
    <xdr:sp>
      <xdr:nvSpPr>
        <xdr:cNvPr id="6" name="Text Box 6"/>
        <xdr:cNvSpPr txBox="1">
          <a:spLocks noChangeArrowheads="1"/>
        </xdr:cNvSpPr>
      </xdr:nvSpPr>
      <xdr:spPr>
        <a:xfrm>
          <a:off x="3448050" y="5400675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26</xdr:row>
      <xdr:rowOff>0</xdr:rowOff>
    </xdr:from>
    <xdr:ext cx="190500" cy="4048125"/>
    <xdr:sp>
      <xdr:nvSpPr>
        <xdr:cNvPr id="1" name="TextBox 2"/>
        <xdr:cNvSpPr txBox="1">
          <a:spLocks noChangeArrowheads="1"/>
        </xdr:cNvSpPr>
      </xdr:nvSpPr>
      <xdr:spPr>
        <a:xfrm>
          <a:off x="3314700" y="4914900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048125"/>
    <xdr:sp>
      <xdr:nvSpPr>
        <xdr:cNvPr id="2" name="TextBox 2"/>
        <xdr:cNvSpPr txBox="1">
          <a:spLocks noChangeArrowheads="1"/>
        </xdr:cNvSpPr>
      </xdr:nvSpPr>
      <xdr:spPr>
        <a:xfrm>
          <a:off x="3314700" y="4914900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048125"/>
    <xdr:sp>
      <xdr:nvSpPr>
        <xdr:cNvPr id="3" name="TextBox 2"/>
        <xdr:cNvSpPr txBox="1">
          <a:spLocks noChangeArrowheads="1"/>
        </xdr:cNvSpPr>
      </xdr:nvSpPr>
      <xdr:spPr>
        <a:xfrm>
          <a:off x="3314700" y="4914900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048125"/>
    <xdr:sp>
      <xdr:nvSpPr>
        <xdr:cNvPr id="4" name="TextBox 2"/>
        <xdr:cNvSpPr txBox="1">
          <a:spLocks noChangeArrowheads="1"/>
        </xdr:cNvSpPr>
      </xdr:nvSpPr>
      <xdr:spPr>
        <a:xfrm>
          <a:off x="3314700" y="4914900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048125"/>
    <xdr:sp>
      <xdr:nvSpPr>
        <xdr:cNvPr id="5" name="TextBox 2"/>
        <xdr:cNvSpPr txBox="1">
          <a:spLocks noChangeArrowheads="1"/>
        </xdr:cNvSpPr>
      </xdr:nvSpPr>
      <xdr:spPr>
        <a:xfrm>
          <a:off x="3314700" y="4914900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048125"/>
    <xdr:sp>
      <xdr:nvSpPr>
        <xdr:cNvPr id="6" name="TextBox 2"/>
        <xdr:cNvSpPr txBox="1">
          <a:spLocks noChangeArrowheads="1"/>
        </xdr:cNvSpPr>
      </xdr:nvSpPr>
      <xdr:spPr>
        <a:xfrm>
          <a:off x="3314700" y="4914900"/>
          <a:ext cx="19050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odja\exchange\Marupes%20vidussk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Ilona\Objekti\2011\3%20Skolas\2011\Sergejeva%202011%20nov\Exchange\Marupe%20Ilona\Marupe%2030.06.2008%20Finallll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Ilona\Objekti\2011\3%20Skolas\2011\Sergejeva%202011%20nov\Tames\Konkursi\Malpils\Tame\Exchange\Marupe%20Ilona\Marupe%2030.06.2008%20Finallll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ona\exchange\Documents%20and%20Settings\user\Desktop\Tames\Konkursi\Jersikas%20celja\Procentovki\mai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urs _2_"/>
      <sheetName val="Saturs"/>
      <sheetName val="Kopsavilkums _2_"/>
      <sheetName val="Koptame"/>
      <sheetName val="Kopsavilkums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2"/>
      <sheetName val="3 "/>
      <sheetName val="4 "/>
      <sheetName val="5 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avilkums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2"/>
      <sheetName val="3"/>
      <sheetName val="4 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avilkums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2"/>
      <sheetName val="3"/>
      <sheetName val="4 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āme"/>
      <sheetName val="F-3-01"/>
      <sheetName val="F-3-02"/>
      <sheetName val="1-05"/>
      <sheetName val="1-06"/>
      <sheetName val="1-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5.421875" style="64" customWidth="1"/>
    <col min="2" max="2" width="62.28125" style="64" customWidth="1"/>
    <col min="3" max="3" width="14.140625" style="65" customWidth="1"/>
    <col min="4" max="4" width="13.28125" style="64" customWidth="1"/>
    <col min="5" max="16384" width="9.140625" style="64" customWidth="1"/>
  </cols>
  <sheetData>
    <row r="1" ht="12.75">
      <c r="C1" s="65" t="s">
        <v>107</v>
      </c>
    </row>
    <row r="3" ht="12.75">
      <c r="C3" s="65" t="s">
        <v>53</v>
      </c>
    </row>
    <row r="5" spans="2:3" ht="12.75">
      <c r="B5" s="66"/>
      <c r="C5" s="64"/>
    </row>
    <row r="6" ht="12.75">
      <c r="B6" s="67" t="s">
        <v>52</v>
      </c>
    </row>
    <row r="7" spans="2:3" ht="12.75">
      <c r="B7" s="68" t="s">
        <v>54</v>
      </c>
      <c r="C7" s="64"/>
    </row>
    <row r="9" ht="12.75">
      <c r="B9" s="69" t="s">
        <v>61</v>
      </c>
    </row>
    <row r="10" ht="12.75">
      <c r="B10" s="69"/>
    </row>
    <row r="11" spans="1:3" ht="16.5" customHeight="1">
      <c r="A11" s="96" t="s">
        <v>55</v>
      </c>
      <c r="B11" s="96"/>
      <c r="C11" s="96"/>
    </row>
    <row r="12" ht="12.75" customHeight="1"/>
    <row r="13" spans="1:9" s="71" customFormat="1" ht="26.25" customHeight="1">
      <c r="A13" s="97" t="s">
        <v>108</v>
      </c>
      <c r="B13" s="97"/>
      <c r="C13" s="97"/>
      <c r="D13" s="70"/>
      <c r="E13" s="70"/>
      <c r="F13" s="70"/>
      <c r="G13" s="70"/>
      <c r="H13" s="70"/>
      <c r="I13" s="70"/>
    </row>
    <row r="14" spans="1:9" s="71" customFormat="1" ht="12.75" customHeight="1">
      <c r="A14" s="97" t="s">
        <v>56</v>
      </c>
      <c r="B14" s="97"/>
      <c r="C14" s="97"/>
      <c r="D14" s="70"/>
      <c r="E14" s="70"/>
      <c r="F14" s="70"/>
      <c r="G14" s="70"/>
      <c r="H14" s="70"/>
      <c r="I14" s="70"/>
    </row>
    <row r="15" spans="1:3" s="71" customFormat="1" ht="12.75" customHeight="1">
      <c r="A15" s="72"/>
      <c r="B15" s="72"/>
      <c r="C15" s="72"/>
    </row>
    <row r="16" spans="1:3" s="71" customFormat="1" ht="12.75" customHeight="1">
      <c r="A16" s="72"/>
      <c r="B16" s="73" t="s">
        <v>2</v>
      </c>
      <c r="C16" s="4"/>
    </row>
    <row r="17" spans="1:3" s="71" customFormat="1" ht="12.75" customHeight="1">
      <c r="A17" s="72"/>
      <c r="B17" s="74"/>
      <c r="C17" s="72"/>
    </row>
    <row r="18" spans="1:3" ht="12.75" customHeight="1">
      <c r="A18" s="99" t="s">
        <v>57</v>
      </c>
      <c r="B18" s="99" t="s">
        <v>58</v>
      </c>
      <c r="C18" s="100" t="s">
        <v>59</v>
      </c>
    </row>
    <row r="19" spans="1:3" ht="39" customHeight="1">
      <c r="A19" s="99"/>
      <c r="B19" s="99"/>
      <c r="C19" s="100"/>
    </row>
    <row r="20" spans="1:3" ht="12.75">
      <c r="A20" s="1">
        <v>1</v>
      </c>
      <c r="B20" s="1">
        <v>2</v>
      </c>
      <c r="C20" s="76">
        <v>3</v>
      </c>
    </row>
    <row r="21" spans="1:3" ht="12.75">
      <c r="A21" s="1"/>
      <c r="B21" s="1"/>
      <c r="C21" s="76"/>
    </row>
    <row r="22" spans="1:3" ht="12.75">
      <c r="A22" s="1">
        <v>1</v>
      </c>
      <c r="B22" s="77" t="s">
        <v>48</v>
      </c>
      <c r="C22" s="75"/>
    </row>
    <row r="23" spans="1:3" ht="12.75">
      <c r="A23" s="1">
        <v>2</v>
      </c>
      <c r="B23" s="77" t="s">
        <v>49</v>
      </c>
      <c r="C23" s="75"/>
    </row>
    <row r="24" spans="1:3" ht="12.75">
      <c r="A24" s="1"/>
      <c r="B24" s="77"/>
      <c r="C24" s="75"/>
    </row>
    <row r="25" spans="1:8" ht="12.75" customHeight="1">
      <c r="A25" s="78"/>
      <c r="B25" s="79" t="s">
        <v>20</v>
      </c>
      <c r="C25" s="80"/>
      <c r="F25" s="65"/>
      <c r="G25" s="65"/>
      <c r="H25" s="65"/>
    </row>
    <row r="26" spans="1:8" ht="12.75" customHeight="1">
      <c r="A26" s="81"/>
      <c r="B26" s="82" t="s">
        <v>60</v>
      </c>
      <c r="C26" s="83"/>
      <c r="F26" s="65"/>
      <c r="G26" s="65"/>
      <c r="H26" s="65"/>
    </row>
    <row r="27" spans="1:4" ht="12.75" customHeight="1">
      <c r="A27" s="78"/>
      <c r="B27" s="79" t="s">
        <v>20</v>
      </c>
      <c r="C27" s="80"/>
      <c r="D27" s="65"/>
    </row>
    <row r="28" spans="1:4" ht="12.75" customHeight="1">
      <c r="A28" s="84"/>
      <c r="B28" s="85"/>
      <c r="C28" s="86"/>
      <c r="D28" s="65"/>
    </row>
    <row r="29" ht="13.5" customHeight="1"/>
    <row r="30" spans="1:3" ht="12.75">
      <c r="A30" s="98" t="s">
        <v>62</v>
      </c>
      <c r="B30" s="98"/>
      <c r="C30" s="98"/>
    </row>
    <row r="31" spans="2:3" ht="12.75">
      <c r="B31" s="87" t="s">
        <v>52</v>
      </c>
      <c r="C31" s="88"/>
    </row>
    <row r="32" spans="1:2" ht="12.75">
      <c r="A32" s="98" t="s">
        <v>64</v>
      </c>
      <c r="B32" s="98"/>
    </row>
    <row r="33" ht="12.75">
      <c r="B33" s="89"/>
    </row>
    <row r="35" spans="1:3" ht="12.75">
      <c r="A35" s="98" t="s">
        <v>63</v>
      </c>
      <c r="B35" s="98"/>
      <c r="C35" s="98"/>
    </row>
    <row r="36" spans="2:3" ht="12.75">
      <c r="B36" s="87" t="s">
        <v>52</v>
      </c>
      <c r="C36" s="88"/>
    </row>
    <row r="37" spans="1:3" ht="12.75">
      <c r="A37" s="98" t="s">
        <v>64</v>
      </c>
      <c r="B37" s="98"/>
      <c r="C37" s="64"/>
    </row>
    <row r="38" ht="12.75">
      <c r="B38" s="89"/>
    </row>
  </sheetData>
  <sheetProtection/>
  <mergeCells count="10">
    <mergeCell ref="A37:B37"/>
    <mergeCell ref="A18:A19"/>
    <mergeCell ref="B18:B19"/>
    <mergeCell ref="C18:C19"/>
    <mergeCell ref="A11:C11"/>
    <mergeCell ref="A13:C13"/>
    <mergeCell ref="A14:C14"/>
    <mergeCell ref="A30:C30"/>
    <mergeCell ref="A32:B32"/>
    <mergeCell ref="A35:C3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showZeros="0" zoomScalePageLayoutView="0" workbookViewId="0" topLeftCell="A1">
      <selection activeCell="M25" sqref="M25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29.57421875" style="0" customWidth="1"/>
    <col min="4" max="4" width="6.57421875" style="0" customWidth="1"/>
    <col min="5" max="5" width="8.28125" style="0" customWidth="1"/>
    <col min="6" max="6" width="7.28125" style="0" customWidth="1"/>
    <col min="7" max="7" width="7.00390625" style="0" customWidth="1"/>
    <col min="8" max="8" width="7.28125" style="0" customWidth="1"/>
    <col min="9" max="9" width="7.57421875" style="0" customWidth="1"/>
    <col min="10" max="10" width="7.7109375" style="0" customWidth="1"/>
    <col min="15" max="15" width="10.00390625" style="0" customWidth="1"/>
  </cols>
  <sheetData>
    <row r="1" spans="1:16" ht="12.75" customHeight="1">
      <c r="A1" s="101" t="s">
        <v>51</v>
      </c>
      <c r="B1" s="101"/>
      <c r="C1" s="101"/>
      <c r="D1" s="101"/>
      <c r="E1" s="101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 customHeight="1">
      <c r="A2" s="101" t="s">
        <v>105</v>
      </c>
      <c r="B2" s="101"/>
      <c r="C2" s="101"/>
      <c r="D2" s="101"/>
      <c r="E2" s="101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5">
      <c r="A3" s="102" t="s">
        <v>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2.75">
      <c r="A5" s="97" t="s">
        <v>109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2.75">
      <c r="A6" s="97" t="s">
        <v>29</v>
      </c>
      <c r="B6" s="97"/>
      <c r="C6" s="97"/>
      <c r="D6" s="97"/>
      <c r="E6" s="97"/>
      <c r="F6" s="97"/>
      <c r="G6" s="97"/>
      <c r="H6" s="97"/>
      <c r="I6" s="97"/>
      <c r="J6" s="3"/>
      <c r="K6" s="3"/>
      <c r="L6" s="3"/>
      <c r="M6" s="3"/>
      <c r="N6" s="3"/>
      <c r="O6" s="3"/>
      <c r="P6" s="3"/>
    </row>
    <row r="7" spans="1:16" ht="12.75">
      <c r="A7" s="104" t="s">
        <v>96</v>
      </c>
      <c r="B7" s="104"/>
      <c r="C7" s="104"/>
      <c r="D7" s="104"/>
      <c r="E7" s="104"/>
      <c r="F7" s="104"/>
      <c r="G7" s="104"/>
      <c r="H7" s="104"/>
      <c r="I7" s="104"/>
      <c r="J7" s="5"/>
      <c r="K7" s="5"/>
      <c r="L7" s="5"/>
      <c r="M7" s="5"/>
      <c r="N7" s="5"/>
      <c r="O7" s="5"/>
      <c r="P7" s="3"/>
    </row>
    <row r="8" spans="1:16" ht="12.75">
      <c r="A8" s="105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6">
        <f>P41</f>
        <v>0</v>
      </c>
      <c r="P8" s="6" t="s">
        <v>1</v>
      </c>
    </row>
    <row r="9" spans="1:16" ht="12.75">
      <c r="A9" s="110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09"/>
      <c r="P9" s="109"/>
    </row>
    <row r="10" spans="1:16" ht="12.75">
      <c r="A10" s="113" t="s">
        <v>3</v>
      </c>
      <c r="B10" s="116" t="s">
        <v>4</v>
      </c>
      <c r="C10" s="108" t="s">
        <v>5</v>
      </c>
      <c r="D10" s="108" t="s">
        <v>6</v>
      </c>
      <c r="E10" s="106" t="s">
        <v>7</v>
      </c>
      <c r="F10" s="106" t="s">
        <v>8</v>
      </c>
      <c r="G10" s="106"/>
      <c r="H10" s="106"/>
      <c r="I10" s="106"/>
      <c r="J10" s="106"/>
      <c r="K10" s="106"/>
      <c r="L10" s="119" t="s">
        <v>9</v>
      </c>
      <c r="M10" s="119"/>
      <c r="N10" s="119"/>
      <c r="O10" s="119"/>
      <c r="P10" s="119"/>
    </row>
    <row r="11" spans="1:16" ht="12.75">
      <c r="A11" s="114"/>
      <c r="B11" s="117"/>
      <c r="C11" s="108"/>
      <c r="D11" s="108"/>
      <c r="E11" s="106"/>
      <c r="F11" s="108" t="s">
        <v>10</v>
      </c>
      <c r="G11" s="108" t="s">
        <v>11</v>
      </c>
      <c r="H11" s="106" t="s">
        <v>12</v>
      </c>
      <c r="I11" s="106" t="s">
        <v>13</v>
      </c>
      <c r="J11" s="106" t="s">
        <v>14</v>
      </c>
      <c r="K11" s="112" t="s">
        <v>15</v>
      </c>
      <c r="L11" s="106" t="s">
        <v>16</v>
      </c>
      <c r="M11" s="106" t="s">
        <v>12</v>
      </c>
      <c r="N11" s="106" t="s">
        <v>13</v>
      </c>
      <c r="O11" s="106" t="s">
        <v>14</v>
      </c>
      <c r="P11" s="107" t="s">
        <v>17</v>
      </c>
    </row>
    <row r="12" spans="1:16" ht="12.75">
      <c r="A12" s="114"/>
      <c r="B12" s="117"/>
      <c r="C12" s="108"/>
      <c r="D12" s="108"/>
      <c r="E12" s="106"/>
      <c r="F12" s="108"/>
      <c r="G12" s="108"/>
      <c r="H12" s="106"/>
      <c r="I12" s="106"/>
      <c r="J12" s="106"/>
      <c r="K12" s="112"/>
      <c r="L12" s="106"/>
      <c r="M12" s="106"/>
      <c r="N12" s="106"/>
      <c r="O12" s="106"/>
      <c r="P12" s="107"/>
    </row>
    <row r="13" spans="1:16" ht="12.75">
      <c r="A13" s="114"/>
      <c r="B13" s="117"/>
      <c r="C13" s="108"/>
      <c r="D13" s="108"/>
      <c r="E13" s="106"/>
      <c r="F13" s="108"/>
      <c r="G13" s="108"/>
      <c r="H13" s="106"/>
      <c r="I13" s="106"/>
      <c r="J13" s="106"/>
      <c r="K13" s="112"/>
      <c r="L13" s="106"/>
      <c r="M13" s="106"/>
      <c r="N13" s="106"/>
      <c r="O13" s="106"/>
      <c r="P13" s="107"/>
    </row>
    <row r="14" spans="1:16" ht="12.75">
      <c r="A14" s="115"/>
      <c r="B14" s="118"/>
      <c r="C14" s="108"/>
      <c r="D14" s="108"/>
      <c r="E14" s="106"/>
      <c r="F14" s="108"/>
      <c r="G14" s="108"/>
      <c r="H14" s="106"/>
      <c r="I14" s="106"/>
      <c r="J14" s="106"/>
      <c r="K14" s="112"/>
      <c r="L14" s="106"/>
      <c r="M14" s="106"/>
      <c r="N14" s="106"/>
      <c r="O14" s="106"/>
      <c r="P14" s="107"/>
    </row>
    <row r="15" spans="1:16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ht="12.75">
      <c r="A16" s="10"/>
      <c r="B16" s="10"/>
      <c r="C16" s="51" t="s">
        <v>38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9" s="43" customFormat="1" ht="12.75">
      <c r="A17" s="10">
        <v>1</v>
      </c>
      <c r="B17" s="10"/>
      <c r="C17" s="42" t="s">
        <v>90</v>
      </c>
      <c r="D17" s="10" t="s">
        <v>18</v>
      </c>
      <c r="E17" s="12">
        <f>294+268</f>
        <v>562</v>
      </c>
      <c r="F17" s="12"/>
      <c r="G17" s="12"/>
      <c r="H17" s="12">
        <f>G17*F17</f>
        <v>0</v>
      </c>
      <c r="I17" s="12">
        <v>0</v>
      </c>
      <c r="J17" s="12"/>
      <c r="K17" s="8">
        <f>H17+I17+J17</f>
        <v>0</v>
      </c>
      <c r="L17" s="7">
        <f>F17*E17</f>
        <v>0</v>
      </c>
      <c r="M17" s="7">
        <f>H17*E17</f>
        <v>0</v>
      </c>
      <c r="N17" s="7">
        <f>I17*E17</f>
        <v>0</v>
      </c>
      <c r="O17" s="7">
        <f>J17*E17</f>
        <v>0</v>
      </c>
      <c r="P17" s="9">
        <f>M17+N17+O17</f>
        <v>0</v>
      </c>
      <c r="Q17" s="90"/>
      <c r="R17" s="90"/>
      <c r="S17" s="90"/>
    </row>
    <row r="18" spans="1:19" s="43" customFormat="1" ht="12.75">
      <c r="A18" s="10">
        <v>2</v>
      </c>
      <c r="B18" s="10"/>
      <c r="C18" s="42" t="s">
        <v>100</v>
      </c>
      <c r="D18" s="10" t="s">
        <v>18</v>
      </c>
      <c r="E18" s="12">
        <v>294</v>
      </c>
      <c r="F18" s="12"/>
      <c r="G18" s="12"/>
      <c r="H18" s="12"/>
      <c r="I18" s="12"/>
      <c r="J18" s="12"/>
      <c r="K18" s="8"/>
      <c r="L18" s="7"/>
      <c r="M18" s="7"/>
      <c r="N18" s="7">
        <f>I18*E18</f>
        <v>0</v>
      </c>
      <c r="O18" s="7">
        <f>J18*E18</f>
        <v>0</v>
      </c>
      <c r="P18" s="9">
        <f>M18+N18+O18</f>
        <v>0</v>
      </c>
      <c r="Q18" s="90"/>
      <c r="R18" s="90"/>
      <c r="S18" s="90"/>
    </row>
    <row r="19" spans="1:19" s="43" customFormat="1" ht="12.75">
      <c r="A19" s="10"/>
      <c r="B19" s="10"/>
      <c r="C19" s="44" t="s">
        <v>101</v>
      </c>
      <c r="D19" s="10" t="s">
        <v>45</v>
      </c>
      <c r="E19" s="12">
        <f>0.1*E18</f>
        <v>29.4</v>
      </c>
      <c r="F19" s="12"/>
      <c r="G19" s="12"/>
      <c r="H19" s="12"/>
      <c r="I19" s="12"/>
      <c r="J19" s="12"/>
      <c r="K19" s="8"/>
      <c r="L19" s="7"/>
      <c r="M19" s="7"/>
      <c r="N19" s="7">
        <f>I19*E19</f>
        <v>0</v>
      </c>
      <c r="O19" s="7">
        <f>J19*E19</f>
        <v>0</v>
      </c>
      <c r="P19" s="9">
        <f>M19+N19+O19</f>
        <v>0</v>
      </c>
      <c r="Q19" s="90"/>
      <c r="R19" s="90"/>
      <c r="S19" s="90"/>
    </row>
    <row r="20" spans="1:19" s="43" customFormat="1" ht="25.5">
      <c r="A20" s="10">
        <v>4</v>
      </c>
      <c r="B20" s="10"/>
      <c r="C20" s="50" t="s">
        <v>44</v>
      </c>
      <c r="D20" s="10" t="s">
        <v>18</v>
      </c>
      <c r="E20" s="12">
        <f>0.5*E17</f>
        <v>281</v>
      </c>
      <c r="F20" s="12"/>
      <c r="G20" s="12"/>
      <c r="H20" s="12"/>
      <c r="I20" s="12"/>
      <c r="J20" s="12"/>
      <c r="K20" s="8"/>
      <c r="L20" s="7"/>
      <c r="M20" s="7"/>
      <c r="N20" s="7">
        <f aca="true" t="shared" si="0" ref="N20:N31">I20*E20</f>
        <v>0</v>
      </c>
      <c r="O20" s="7">
        <f aca="true" t="shared" si="1" ref="O20:O31">J20*E20</f>
        <v>0</v>
      </c>
      <c r="P20" s="9">
        <f aca="true" t="shared" si="2" ref="P20:P31">M20+N20+O20</f>
        <v>0</v>
      </c>
      <c r="Q20" s="90"/>
      <c r="R20" s="90"/>
      <c r="S20" s="90"/>
    </row>
    <row r="21" spans="1:19" s="43" customFormat="1" ht="12.75">
      <c r="A21" s="10"/>
      <c r="B21" s="10"/>
      <c r="C21" s="44" t="s">
        <v>34</v>
      </c>
      <c r="D21" s="10" t="s">
        <v>31</v>
      </c>
      <c r="E21" s="12">
        <f>8*E20</f>
        <v>2248</v>
      </c>
      <c r="F21" s="12"/>
      <c r="G21" s="12"/>
      <c r="H21" s="12"/>
      <c r="I21" s="12"/>
      <c r="J21" s="12"/>
      <c r="K21" s="8"/>
      <c r="L21" s="7"/>
      <c r="M21" s="7"/>
      <c r="N21" s="7">
        <f t="shared" si="0"/>
        <v>0</v>
      </c>
      <c r="O21" s="7">
        <f t="shared" si="1"/>
        <v>0</v>
      </c>
      <c r="P21" s="9">
        <f t="shared" si="2"/>
        <v>0</v>
      </c>
      <c r="Q21" s="90"/>
      <c r="R21" s="90"/>
      <c r="S21" s="90"/>
    </row>
    <row r="22" spans="1:19" s="43" customFormat="1" ht="12.75">
      <c r="A22" s="10">
        <v>5</v>
      </c>
      <c r="B22" s="10"/>
      <c r="C22" s="42" t="s">
        <v>39</v>
      </c>
      <c r="D22" s="10" t="s">
        <v>18</v>
      </c>
      <c r="E22" s="12">
        <f>E17</f>
        <v>562</v>
      </c>
      <c r="F22" s="12"/>
      <c r="G22" s="12"/>
      <c r="H22" s="12"/>
      <c r="I22" s="12"/>
      <c r="J22" s="12"/>
      <c r="K22" s="8"/>
      <c r="L22" s="7"/>
      <c r="M22" s="7"/>
      <c r="N22" s="7">
        <f t="shared" si="0"/>
        <v>0</v>
      </c>
      <c r="O22" s="7">
        <f t="shared" si="1"/>
        <v>0</v>
      </c>
      <c r="P22" s="9">
        <f t="shared" si="2"/>
        <v>0</v>
      </c>
      <c r="Q22" s="90"/>
      <c r="R22" s="90"/>
      <c r="S22" s="90"/>
    </row>
    <row r="23" spans="1:19" s="43" customFormat="1" ht="12.75">
      <c r="A23" s="10"/>
      <c r="B23" s="10"/>
      <c r="C23" s="44" t="s">
        <v>32</v>
      </c>
      <c r="D23" s="10" t="s">
        <v>31</v>
      </c>
      <c r="E23" s="12">
        <f>0.8*E22</f>
        <v>449.6</v>
      </c>
      <c r="F23" s="12"/>
      <c r="G23" s="12"/>
      <c r="H23" s="12"/>
      <c r="I23" s="12"/>
      <c r="J23" s="12"/>
      <c r="K23" s="8"/>
      <c r="L23" s="7"/>
      <c r="M23" s="7"/>
      <c r="N23" s="7">
        <f t="shared" si="0"/>
        <v>0</v>
      </c>
      <c r="O23" s="7">
        <f t="shared" si="1"/>
        <v>0</v>
      </c>
      <c r="P23" s="9">
        <f t="shared" si="2"/>
        <v>0</v>
      </c>
      <c r="Q23" s="90"/>
      <c r="R23" s="90"/>
      <c r="S23" s="90"/>
    </row>
    <row r="24" spans="1:19" s="48" customFormat="1" ht="12.75">
      <c r="A24" s="45"/>
      <c r="B24" s="46"/>
      <c r="C24" s="15" t="s">
        <v>33</v>
      </c>
      <c r="D24" s="13" t="s">
        <v>18</v>
      </c>
      <c r="E24" s="14">
        <f>0.04*E22</f>
        <v>22.48</v>
      </c>
      <c r="F24" s="12"/>
      <c r="G24" s="47"/>
      <c r="H24" s="12"/>
      <c r="I24" s="12"/>
      <c r="J24" s="12"/>
      <c r="K24" s="8"/>
      <c r="L24" s="7"/>
      <c r="M24" s="7"/>
      <c r="N24" s="7">
        <f t="shared" si="0"/>
        <v>0</v>
      </c>
      <c r="O24" s="7">
        <f t="shared" si="1"/>
        <v>0</v>
      </c>
      <c r="P24" s="9">
        <f t="shared" si="2"/>
        <v>0</v>
      </c>
      <c r="Q24" s="90"/>
      <c r="R24" s="90"/>
      <c r="S24" s="90"/>
    </row>
    <row r="25" spans="1:19" s="43" customFormat="1" ht="12.75">
      <c r="A25" s="10">
        <v>6</v>
      </c>
      <c r="B25" s="10"/>
      <c r="C25" s="50" t="s">
        <v>102</v>
      </c>
      <c r="D25" s="10" t="s">
        <v>18</v>
      </c>
      <c r="E25" s="12">
        <f>E17</f>
        <v>562</v>
      </c>
      <c r="F25" s="12"/>
      <c r="G25" s="12"/>
      <c r="H25" s="12"/>
      <c r="I25" s="12"/>
      <c r="J25" s="12"/>
      <c r="K25" s="8"/>
      <c r="L25" s="7"/>
      <c r="M25" s="7"/>
      <c r="N25" s="7"/>
      <c r="O25" s="7">
        <f t="shared" si="1"/>
        <v>0</v>
      </c>
      <c r="P25" s="9">
        <f t="shared" si="2"/>
        <v>0</v>
      </c>
      <c r="Q25" s="90"/>
      <c r="R25" s="90"/>
      <c r="S25" s="90"/>
    </row>
    <row r="26" spans="1:19" s="43" customFormat="1" ht="12.75">
      <c r="A26" s="10"/>
      <c r="B26" s="10"/>
      <c r="C26" s="44" t="s">
        <v>103</v>
      </c>
      <c r="D26" s="10" t="s">
        <v>31</v>
      </c>
      <c r="E26" s="12">
        <f>0.15*E25</f>
        <v>84.3</v>
      </c>
      <c r="F26" s="12"/>
      <c r="G26" s="12"/>
      <c r="H26" s="12"/>
      <c r="I26" s="12"/>
      <c r="J26" s="12"/>
      <c r="K26" s="8"/>
      <c r="L26" s="7"/>
      <c r="M26" s="7"/>
      <c r="N26" s="7"/>
      <c r="O26" s="7">
        <f t="shared" si="1"/>
        <v>0</v>
      </c>
      <c r="P26" s="9">
        <f t="shared" si="2"/>
        <v>0</v>
      </c>
      <c r="Q26" s="90"/>
      <c r="R26" s="90"/>
      <c r="S26" s="90"/>
    </row>
    <row r="27" spans="1:19" s="43" customFormat="1" ht="12.75">
      <c r="A27" s="16"/>
      <c r="B27" s="16"/>
      <c r="C27" s="49" t="s">
        <v>104</v>
      </c>
      <c r="D27" s="16" t="s">
        <v>31</v>
      </c>
      <c r="E27" s="20">
        <v>140.5</v>
      </c>
      <c r="F27" s="12"/>
      <c r="G27" s="12"/>
      <c r="H27" s="12"/>
      <c r="I27" s="12"/>
      <c r="J27" s="12"/>
      <c r="K27" s="8"/>
      <c r="L27" s="7"/>
      <c r="M27" s="7"/>
      <c r="N27" s="7"/>
      <c r="O27" s="7">
        <f t="shared" si="1"/>
        <v>0</v>
      </c>
      <c r="P27" s="9">
        <f t="shared" si="2"/>
        <v>0</v>
      </c>
      <c r="Q27" s="90"/>
      <c r="R27" s="90"/>
      <c r="S27" s="90"/>
    </row>
    <row r="28" spans="1:19" s="43" customFormat="1" ht="12.75">
      <c r="A28" s="10">
        <v>7</v>
      </c>
      <c r="B28" s="10"/>
      <c r="C28" s="42" t="s">
        <v>40</v>
      </c>
      <c r="D28" s="10" t="s">
        <v>18</v>
      </c>
      <c r="E28" s="12">
        <v>268</v>
      </c>
      <c r="F28" s="12"/>
      <c r="G28" s="12"/>
      <c r="H28" s="12"/>
      <c r="I28" s="12"/>
      <c r="J28" s="12"/>
      <c r="K28" s="8"/>
      <c r="L28" s="7"/>
      <c r="M28" s="7"/>
      <c r="N28" s="7"/>
      <c r="O28" s="7">
        <f t="shared" si="1"/>
        <v>0</v>
      </c>
      <c r="P28" s="9">
        <f t="shared" si="2"/>
        <v>0</v>
      </c>
      <c r="Q28" s="90"/>
      <c r="R28" s="90"/>
      <c r="S28" s="90"/>
    </row>
    <row r="29" spans="1:19" s="43" customFormat="1" ht="12.75">
      <c r="A29" s="10"/>
      <c r="B29" s="10"/>
      <c r="C29" s="44" t="s">
        <v>30</v>
      </c>
      <c r="D29" s="10" t="s">
        <v>31</v>
      </c>
      <c r="E29" s="12">
        <f>0.15*E28</f>
        <v>40.2</v>
      </c>
      <c r="F29" s="12"/>
      <c r="G29" s="12"/>
      <c r="H29" s="12"/>
      <c r="I29" s="12"/>
      <c r="J29" s="12"/>
      <c r="K29" s="8"/>
      <c r="L29" s="7"/>
      <c r="M29" s="7"/>
      <c r="N29" s="7"/>
      <c r="O29" s="7">
        <f t="shared" si="1"/>
        <v>0</v>
      </c>
      <c r="P29" s="9">
        <f t="shared" si="2"/>
        <v>0</v>
      </c>
      <c r="Q29" s="90"/>
      <c r="R29" s="90"/>
      <c r="S29" s="90"/>
    </row>
    <row r="30" spans="1:19" s="43" customFormat="1" ht="12.75">
      <c r="A30" s="16"/>
      <c r="B30" s="16"/>
      <c r="C30" s="49" t="s">
        <v>35</v>
      </c>
      <c r="D30" s="16" t="s">
        <v>31</v>
      </c>
      <c r="E30" s="20">
        <f>0.4*E28</f>
        <v>107.2</v>
      </c>
      <c r="F30" s="12">
        <v>0</v>
      </c>
      <c r="G30" s="12"/>
      <c r="H30" s="12"/>
      <c r="I30" s="12"/>
      <c r="J30" s="12"/>
      <c r="K30" s="8"/>
      <c r="L30" s="7">
        <f>F30*E30</f>
        <v>0</v>
      </c>
      <c r="M30" s="7">
        <f>H30*E30</f>
        <v>0</v>
      </c>
      <c r="N30" s="7">
        <f t="shared" si="0"/>
        <v>0</v>
      </c>
      <c r="O30" s="7">
        <f t="shared" si="1"/>
        <v>0</v>
      </c>
      <c r="P30" s="9">
        <f t="shared" si="2"/>
        <v>0</v>
      </c>
      <c r="Q30" s="90"/>
      <c r="R30" s="90"/>
      <c r="S30" s="90"/>
    </row>
    <row r="31" spans="1:19" ht="25.5">
      <c r="A31" s="16">
        <v>8</v>
      </c>
      <c r="B31" s="16"/>
      <c r="C31" s="17" t="s">
        <v>37</v>
      </c>
      <c r="D31" s="18" t="s">
        <v>18</v>
      </c>
      <c r="E31" s="19">
        <v>165</v>
      </c>
      <c r="F31" s="12"/>
      <c r="G31" s="12"/>
      <c r="H31" s="12"/>
      <c r="I31" s="12"/>
      <c r="J31" s="12"/>
      <c r="K31" s="8"/>
      <c r="L31" s="7"/>
      <c r="M31" s="7">
        <f>H31*E31</f>
        <v>0</v>
      </c>
      <c r="N31" s="7">
        <f t="shared" si="0"/>
        <v>0</v>
      </c>
      <c r="O31" s="7">
        <f t="shared" si="1"/>
        <v>0</v>
      </c>
      <c r="P31" s="9">
        <f t="shared" si="2"/>
        <v>0</v>
      </c>
      <c r="Q31" s="90"/>
      <c r="R31" s="90"/>
      <c r="S31" s="90"/>
    </row>
    <row r="32" spans="1:16" ht="12.75">
      <c r="A32" s="111" t="s">
        <v>20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21"/>
      <c r="L32" s="22">
        <f>SUM(L17:L31)</f>
        <v>0</v>
      </c>
      <c r="M32" s="22">
        <f>SUM(M17:M31)</f>
        <v>0</v>
      </c>
      <c r="N32" s="22">
        <f>SUM(N17:N31)</f>
        <v>0</v>
      </c>
      <c r="O32" s="22">
        <f>SUM(O17:O31)</f>
        <v>0</v>
      </c>
      <c r="P32" s="22">
        <f>SUM(P17:P31)</f>
        <v>0</v>
      </c>
    </row>
    <row r="33" spans="1:16" ht="12.75">
      <c r="A33" s="121" t="s">
        <v>21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92" t="s">
        <v>65</v>
      </c>
      <c r="L33" s="24"/>
      <c r="M33" s="24"/>
      <c r="N33" s="24"/>
      <c r="O33" s="24"/>
      <c r="P33" s="24">
        <f>M33+N33+O33</f>
        <v>0</v>
      </c>
    </row>
    <row r="34" spans="1:16" ht="12.75">
      <c r="A34" s="122" t="s">
        <v>22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25"/>
      <c r="L34" s="22">
        <f>SUM(L32:L33)</f>
        <v>0</v>
      </c>
      <c r="M34" s="22">
        <f>SUM(M32:M33)</f>
        <v>0</v>
      </c>
      <c r="N34" s="22">
        <f>SUM(N32:N33)</f>
        <v>0</v>
      </c>
      <c r="O34" s="22">
        <f>SUM(O32:O33)</f>
        <v>0</v>
      </c>
      <c r="P34" s="22">
        <f>M34+N34+O34</f>
        <v>0</v>
      </c>
    </row>
    <row r="35" spans="1:16" ht="12.75">
      <c r="A35" s="123" t="s">
        <v>23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91" t="s">
        <v>66</v>
      </c>
      <c r="L35" s="27"/>
      <c r="M35" s="28"/>
      <c r="N35" s="28"/>
      <c r="O35" s="28">
        <v>0</v>
      </c>
      <c r="P35" s="28">
        <v>0</v>
      </c>
    </row>
    <row r="36" spans="1:16" ht="12.75">
      <c r="A36" s="127" t="s">
        <v>24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91" t="s">
        <v>67</v>
      </c>
      <c r="L36" s="27"/>
      <c r="M36" s="28">
        <v>0</v>
      </c>
      <c r="N36" s="28"/>
      <c r="O36" s="28">
        <v>0</v>
      </c>
      <c r="P36" s="28">
        <v>0</v>
      </c>
    </row>
    <row r="37" spans="1:16" ht="12.75">
      <c r="A37" s="129" t="s">
        <v>20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29"/>
      <c r="L37" s="30"/>
      <c r="M37" s="31">
        <v>0</v>
      </c>
      <c r="N37" s="31">
        <v>0</v>
      </c>
      <c r="O37" s="31">
        <v>0</v>
      </c>
      <c r="P37" s="31">
        <v>0</v>
      </c>
    </row>
    <row r="38" spans="1:16" ht="12.75">
      <c r="A38" s="127" t="s">
        <v>25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32">
        <v>0.2409</v>
      </c>
      <c r="L38" s="27"/>
      <c r="M38" s="28">
        <f>M34*K38</f>
        <v>0</v>
      </c>
      <c r="N38" s="28"/>
      <c r="O38" s="28"/>
      <c r="P38" s="28">
        <f>O38+N38+M38</f>
        <v>0</v>
      </c>
    </row>
    <row r="39" spans="1:17" ht="12.75">
      <c r="A39" s="120" t="s">
        <v>26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33"/>
      <c r="L39" s="30"/>
      <c r="M39" s="31">
        <f>M38+M37</f>
        <v>0</v>
      </c>
      <c r="N39" s="31">
        <f>N38+N37</f>
        <v>0</v>
      </c>
      <c r="O39" s="31">
        <f>O38+O37</f>
        <v>0</v>
      </c>
      <c r="P39" s="31">
        <f>P38+P37</f>
        <v>0</v>
      </c>
      <c r="Q39" s="63"/>
    </row>
    <row r="40" spans="1:16" ht="12.75">
      <c r="A40" s="127" t="s">
        <v>27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26">
        <v>0.22</v>
      </c>
      <c r="L40" s="27"/>
      <c r="M40" s="28"/>
      <c r="N40" s="28"/>
      <c r="O40" s="28"/>
      <c r="P40" s="28">
        <f>P39*K40</f>
        <v>0</v>
      </c>
    </row>
    <row r="41" spans="1:16" ht="12.75">
      <c r="A41" s="128" t="s">
        <v>28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27"/>
      <c r="L41" s="27"/>
      <c r="M41" s="28"/>
      <c r="N41" s="28"/>
      <c r="O41" s="28"/>
      <c r="P41" s="34">
        <f>P40+P39</f>
        <v>0</v>
      </c>
    </row>
    <row r="42" spans="1:16" ht="12.75">
      <c r="A42" s="35"/>
      <c r="B42" s="36"/>
      <c r="C42" s="37"/>
      <c r="D42" s="35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9"/>
      <c r="P42" s="40"/>
    </row>
    <row r="43" spans="1:16" ht="12.75">
      <c r="A43" s="35"/>
      <c r="B43" s="36"/>
      <c r="C43" s="126" t="s">
        <v>68</v>
      </c>
      <c r="D43" s="126"/>
      <c r="E43" s="126"/>
      <c r="F43" s="126"/>
      <c r="G43" s="126"/>
      <c r="H43" s="53"/>
      <c r="I43" s="126" t="s">
        <v>70</v>
      </c>
      <c r="J43" s="126"/>
      <c r="K43" s="126"/>
      <c r="L43" s="126"/>
      <c r="M43" s="126"/>
      <c r="N43" s="126"/>
      <c r="O43" s="126"/>
      <c r="P43" s="40"/>
    </row>
    <row r="44" spans="1:16" ht="12.75">
      <c r="A44" s="35"/>
      <c r="B44" s="36"/>
      <c r="C44" s="54" t="s">
        <v>52</v>
      </c>
      <c r="D44" s="55"/>
      <c r="E44" s="56"/>
      <c r="F44" s="55"/>
      <c r="G44" s="53"/>
      <c r="H44" s="53"/>
      <c r="I44" s="57" t="s">
        <v>52</v>
      </c>
      <c r="J44" s="58"/>
      <c r="K44" s="53"/>
      <c r="L44" s="53"/>
      <c r="M44" s="59"/>
      <c r="N44" s="59"/>
      <c r="O44" s="59"/>
      <c r="P44" s="41"/>
    </row>
    <row r="45" spans="3:15" ht="12.75">
      <c r="C45" s="60" t="s">
        <v>69</v>
      </c>
      <c r="D45" s="53"/>
      <c r="E45" s="61"/>
      <c r="F45" s="53"/>
      <c r="G45" s="53"/>
      <c r="H45" s="53"/>
      <c r="I45" s="124" t="s">
        <v>71</v>
      </c>
      <c r="J45" s="125"/>
      <c r="K45" s="125"/>
      <c r="L45" s="125"/>
      <c r="M45" s="62"/>
      <c r="N45" s="59"/>
      <c r="O45" s="59"/>
    </row>
    <row r="47" ht="15.75">
      <c r="C47" s="93" t="s">
        <v>75</v>
      </c>
    </row>
    <row r="49" ht="15.75">
      <c r="C49" s="93" t="s">
        <v>76</v>
      </c>
    </row>
    <row r="50" ht="15.75">
      <c r="C50" s="94" t="s">
        <v>77</v>
      </c>
    </row>
    <row r="51" ht="15.75">
      <c r="C51" s="94" t="s">
        <v>78</v>
      </c>
    </row>
    <row r="52" ht="15.75">
      <c r="C52" s="94" t="s">
        <v>79</v>
      </c>
    </row>
    <row r="53" ht="15.75">
      <c r="C53" s="94" t="s">
        <v>98</v>
      </c>
    </row>
    <row r="54" ht="15.75">
      <c r="C54" s="94" t="s">
        <v>80</v>
      </c>
    </row>
    <row r="55" ht="15.75">
      <c r="C55" s="94" t="s">
        <v>99</v>
      </c>
    </row>
    <row r="56" ht="15.75">
      <c r="C56" s="94" t="s">
        <v>81</v>
      </c>
    </row>
    <row r="57" ht="15.75">
      <c r="C57" s="93"/>
    </row>
    <row r="58" ht="15.75">
      <c r="C58" s="93" t="s">
        <v>82</v>
      </c>
    </row>
    <row r="59" ht="15.75">
      <c r="C59" s="94" t="s">
        <v>83</v>
      </c>
    </row>
    <row r="60" spans="3:13" ht="15.75">
      <c r="C60" s="94" t="s">
        <v>84</v>
      </c>
      <c r="M60" s="94" t="s">
        <v>88</v>
      </c>
    </row>
    <row r="62" ht="15.75">
      <c r="C62" s="93" t="s">
        <v>85</v>
      </c>
    </row>
    <row r="63" spans="3:15" ht="15.75">
      <c r="C63" s="94" t="s">
        <v>87</v>
      </c>
      <c r="N63" s="94"/>
      <c r="O63" t="s">
        <v>106</v>
      </c>
    </row>
  </sheetData>
  <sheetProtection/>
  <mergeCells count="41">
    <mergeCell ref="I45:L45"/>
    <mergeCell ref="I43:O43"/>
    <mergeCell ref="C43:G43"/>
    <mergeCell ref="A40:J40"/>
    <mergeCell ref="A41:J41"/>
    <mergeCell ref="L11:L14"/>
    <mergeCell ref="F11:F14"/>
    <mergeCell ref="A36:J36"/>
    <mergeCell ref="A37:J37"/>
    <mergeCell ref="A38:J38"/>
    <mergeCell ref="L10:P10"/>
    <mergeCell ref="A39:J39"/>
    <mergeCell ref="E10:E14"/>
    <mergeCell ref="F10:K10"/>
    <mergeCell ref="A33:J33"/>
    <mergeCell ref="A34:J34"/>
    <mergeCell ref="A35:J35"/>
    <mergeCell ref="I11:I14"/>
    <mergeCell ref="A32:J32"/>
    <mergeCell ref="J11:J14"/>
    <mergeCell ref="K11:K14"/>
    <mergeCell ref="A10:A14"/>
    <mergeCell ref="B10:B14"/>
    <mergeCell ref="C10:C14"/>
    <mergeCell ref="D10:D14"/>
    <mergeCell ref="O11:O14"/>
    <mergeCell ref="P11:P14"/>
    <mergeCell ref="M11:M14"/>
    <mergeCell ref="G11:G14"/>
    <mergeCell ref="H11:H14"/>
    <mergeCell ref="A5:P5"/>
    <mergeCell ref="A6:I6"/>
    <mergeCell ref="O9:P9"/>
    <mergeCell ref="A9:N9"/>
    <mergeCell ref="N11:N14"/>
    <mergeCell ref="A1:E1"/>
    <mergeCell ref="A2:E2"/>
    <mergeCell ref="A3:P3"/>
    <mergeCell ref="A4:P4"/>
    <mergeCell ref="A7:I7"/>
    <mergeCell ref="A8:N8"/>
  </mergeCells>
  <printOptions horizontalCentered="1"/>
  <pageMargins left="0" right="0" top="0.7480314960629921" bottom="0.5118110236220472" header="0.5118110236220472" footer="0.5118110236220472"/>
  <pageSetup horizontalDpi="600" verticalDpi="600" orientation="landscape" paperSize="9" scale="99" r:id="rId2"/>
  <rowBreaks count="2" manualBreakCount="2">
    <brk id="35" max="15" man="1"/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showZeros="0" tabSelected="1" zoomScalePageLayoutView="0" workbookViewId="0" topLeftCell="A5">
      <selection activeCell="M31" sqref="M31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27.57421875" style="0" customWidth="1"/>
    <col min="4" max="4" width="6.57421875" style="0" customWidth="1"/>
    <col min="5" max="5" width="8.28125" style="0" customWidth="1"/>
    <col min="6" max="6" width="7.28125" style="0" customWidth="1"/>
    <col min="7" max="7" width="7.00390625" style="0" customWidth="1"/>
    <col min="8" max="8" width="7.28125" style="0" customWidth="1"/>
    <col min="9" max="9" width="7.57421875" style="0" customWidth="1"/>
    <col min="10" max="10" width="7.7109375" style="0" customWidth="1"/>
    <col min="11" max="11" width="7.57421875" style="0" customWidth="1"/>
    <col min="15" max="15" width="9.7109375" style="0" customWidth="1"/>
  </cols>
  <sheetData>
    <row r="1" spans="1:16" ht="12.75">
      <c r="A1" s="101" t="s">
        <v>51</v>
      </c>
      <c r="B1" s="101"/>
      <c r="C1" s="101"/>
      <c r="D1" s="101"/>
      <c r="E1" s="101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101" t="s">
        <v>97</v>
      </c>
      <c r="B2" s="101"/>
      <c r="C2" s="101"/>
      <c r="D2" s="101"/>
      <c r="E2" s="101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5">
      <c r="A3" s="102" t="s">
        <v>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2.75">
      <c r="A5" s="97" t="s">
        <v>110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2.75">
      <c r="A6" s="97" t="s">
        <v>29</v>
      </c>
      <c r="B6" s="97"/>
      <c r="C6" s="97"/>
      <c r="D6" s="97"/>
      <c r="E6" s="97"/>
      <c r="F6" s="97"/>
      <c r="G6" s="97"/>
      <c r="H6" s="97"/>
      <c r="I6" s="97"/>
      <c r="J6" s="3"/>
      <c r="K6" s="3"/>
      <c r="L6" s="3"/>
      <c r="M6" s="3"/>
      <c r="N6" s="3"/>
      <c r="O6" s="3"/>
      <c r="P6" s="3"/>
    </row>
    <row r="7" spans="1:16" ht="12.75">
      <c r="A7" s="104" t="s">
        <v>96</v>
      </c>
      <c r="B7" s="104"/>
      <c r="C7" s="104"/>
      <c r="D7" s="104"/>
      <c r="E7" s="104"/>
      <c r="F7" s="104"/>
      <c r="G7" s="104"/>
      <c r="H7" s="104"/>
      <c r="I7" s="104"/>
      <c r="J7" s="5"/>
      <c r="K7" s="5"/>
      <c r="L7" s="5"/>
      <c r="M7" s="5"/>
      <c r="N7" s="5"/>
      <c r="O7" s="5"/>
      <c r="P7" s="3"/>
    </row>
    <row r="8" spans="1:16" ht="12.75">
      <c r="A8" s="105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6">
        <f>P36</f>
        <v>0</v>
      </c>
      <c r="P8" s="6" t="s">
        <v>1</v>
      </c>
    </row>
    <row r="9" spans="1:16" ht="12.75">
      <c r="A9" s="110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09"/>
      <c r="P9" s="109"/>
    </row>
    <row r="10" spans="1:16" ht="12.75">
      <c r="A10" s="113" t="s">
        <v>3</v>
      </c>
      <c r="B10" s="116" t="s">
        <v>4</v>
      </c>
      <c r="C10" s="108" t="s">
        <v>5</v>
      </c>
      <c r="D10" s="108" t="s">
        <v>6</v>
      </c>
      <c r="E10" s="106" t="s">
        <v>7</v>
      </c>
      <c r="F10" s="106" t="s">
        <v>8</v>
      </c>
      <c r="G10" s="106"/>
      <c r="H10" s="106"/>
      <c r="I10" s="106"/>
      <c r="J10" s="106"/>
      <c r="K10" s="106"/>
      <c r="L10" s="119" t="s">
        <v>9</v>
      </c>
      <c r="M10" s="119"/>
      <c r="N10" s="119"/>
      <c r="O10" s="119"/>
      <c r="P10" s="119"/>
    </row>
    <row r="11" spans="1:16" ht="12.75">
      <c r="A11" s="114"/>
      <c r="B11" s="117"/>
      <c r="C11" s="108"/>
      <c r="D11" s="108"/>
      <c r="E11" s="106"/>
      <c r="F11" s="108" t="s">
        <v>10</v>
      </c>
      <c r="G11" s="108" t="s">
        <v>11</v>
      </c>
      <c r="H11" s="106" t="s">
        <v>12</v>
      </c>
      <c r="I11" s="106" t="s">
        <v>13</v>
      </c>
      <c r="J11" s="106" t="s">
        <v>14</v>
      </c>
      <c r="K11" s="112" t="s">
        <v>15</v>
      </c>
      <c r="L11" s="106" t="s">
        <v>16</v>
      </c>
      <c r="M11" s="106" t="s">
        <v>12</v>
      </c>
      <c r="N11" s="106" t="s">
        <v>13</v>
      </c>
      <c r="O11" s="106" t="s">
        <v>14</v>
      </c>
      <c r="P11" s="107" t="s">
        <v>17</v>
      </c>
    </row>
    <row r="12" spans="1:16" ht="12.75">
      <c r="A12" s="114"/>
      <c r="B12" s="117"/>
      <c r="C12" s="108"/>
      <c r="D12" s="108"/>
      <c r="E12" s="106"/>
      <c r="F12" s="108"/>
      <c r="G12" s="108"/>
      <c r="H12" s="106"/>
      <c r="I12" s="106"/>
      <c r="J12" s="106"/>
      <c r="K12" s="112"/>
      <c r="L12" s="106"/>
      <c r="M12" s="106"/>
      <c r="N12" s="106"/>
      <c r="O12" s="106"/>
      <c r="P12" s="107"/>
    </row>
    <row r="13" spans="1:16" ht="12.75">
      <c r="A13" s="114"/>
      <c r="B13" s="117"/>
      <c r="C13" s="108"/>
      <c r="D13" s="108"/>
      <c r="E13" s="106"/>
      <c r="F13" s="108"/>
      <c r="G13" s="108"/>
      <c r="H13" s="106"/>
      <c r="I13" s="106"/>
      <c r="J13" s="106"/>
      <c r="K13" s="112"/>
      <c r="L13" s="106"/>
      <c r="M13" s="106"/>
      <c r="N13" s="106"/>
      <c r="O13" s="106"/>
      <c r="P13" s="107"/>
    </row>
    <row r="14" spans="1:16" ht="12.75">
      <c r="A14" s="115"/>
      <c r="B14" s="118"/>
      <c r="C14" s="108"/>
      <c r="D14" s="108"/>
      <c r="E14" s="106"/>
      <c r="F14" s="108"/>
      <c r="G14" s="108"/>
      <c r="H14" s="106"/>
      <c r="I14" s="106"/>
      <c r="J14" s="106"/>
      <c r="K14" s="112"/>
      <c r="L14" s="106"/>
      <c r="M14" s="106"/>
      <c r="N14" s="106"/>
      <c r="O14" s="106"/>
      <c r="P14" s="107"/>
    </row>
    <row r="15" spans="1:16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ht="12.75">
      <c r="A16" s="10"/>
      <c r="B16" s="10"/>
      <c r="C16" s="11" t="s">
        <v>41</v>
      </c>
      <c r="D16" s="10"/>
      <c r="E16" s="12"/>
      <c r="F16" s="12"/>
      <c r="G16" s="12"/>
      <c r="H16" s="12">
        <f>G16*F16</f>
        <v>0</v>
      </c>
      <c r="I16" s="12"/>
      <c r="J16" s="12"/>
      <c r="K16" s="8">
        <f>H16+I16+J16</f>
        <v>0</v>
      </c>
      <c r="L16" s="7">
        <f>F16*E16</f>
        <v>0</v>
      </c>
      <c r="M16" s="7">
        <f>H16*E16</f>
        <v>0</v>
      </c>
      <c r="N16" s="7">
        <f>I16*E16</f>
        <v>0</v>
      </c>
      <c r="O16" s="7">
        <f>J16*E16</f>
        <v>0</v>
      </c>
      <c r="P16" s="9">
        <f aca="true" t="shared" si="0" ref="P16:P26">M16+N16+O16</f>
        <v>0</v>
      </c>
    </row>
    <row r="17" spans="1:19" s="43" customFormat="1" ht="12.75">
      <c r="A17" s="10">
        <v>1</v>
      </c>
      <c r="B17" s="10"/>
      <c r="C17" s="42" t="s">
        <v>90</v>
      </c>
      <c r="D17" s="10" t="s">
        <v>18</v>
      </c>
      <c r="E17" s="12">
        <v>1312</v>
      </c>
      <c r="F17" s="12"/>
      <c r="G17" s="12"/>
      <c r="H17" s="12">
        <f>G17*F17</f>
        <v>0</v>
      </c>
      <c r="I17" s="12">
        <v>0</v>
      </c>
      <c r="J17" s="12"/>
      <c r="K17" s="8">
        <f>H17+I17+J17</f>
        <v>0</v>
      </c>
      <c r="L17" s="7">
        <f>F17*E17</f>
        <v>0</v>
      </c>
      <c r="M17" s="7">
        <f>H17*E17</f>
        <v>0</v>
      </c>
      <c r="N17" s="7">
        <f>I17*E17</f>
        <v>0</v>
      </c>
      <c r="O17" s="7">
        <f>J17*E17</f>
        <v>0</v>
      </c>
      <c r="P17" s="9">
        <f t="shared" si="0"/>
        <v>0</v>
      </c>
      <c r="Q17" s="90"/>
      <c r="R17" s="90"/>
      <c r="S17" s="90"/>
    </row>
    <row r="18" spans="1:19" s="43" customFormat="1" ht="25.5">
      <c r="A18" s="10">
        <v>2</v>
      </c>
      <c r="B18" s="10"/>
      <c r="C18" s="50" t="s">
        <v>42</v>
      </c>
      <c r="D18" s="10" t="s">
        <v>18</v>
      </c>
      <c r="E18" s="12">
        <v>100</v>
      </c>
      <c r="F18" s="12"/>
      <c r="G18" s="12"/>
      <c r="H18" s="12"/>
      <c r="I18" s="12"/>
      <c r="J18" s="12"/>
      <c r="K18" s="8"/>
      <c r="L18" s="7"/>
      <c r="M18" s="7"/>
      <c r="N18" s="7"/>
      <c r="O18" s="7"/>
      <c r="P18" s="9">
        <f t="shared" si="0"/>
        <v>0</v>
      </c>
      <c r="Q18" s="90"/>
      <c r="R18" s="90"/>
      <c r="S18" s="90"/>
    </row>
    <row r="19" spans="1:19" s="43" customFormat="1" ht="12.75">
      <c r="A19" s="10"/>
      <c r="B19" s="10"/>
      <c r="C19" s="44" t="s">
        <v>91</v>
      </c>
      <c r="D19" s="10" t="s">
        <v>31</v>
      </c>
      <c r="E19" s="12">
        <f>8*E18</f>
        <v>800</v>
      </c>
      <c r="F19" s="12"/>
      <c r="G19" s="12"/>
      <c r="H19" s="12"/>
      <c r="I19" s="12"/>
      <c r="J19" s="12"/>
      <c r="K19" s="8"/>
      <c r="L19" s="7"/>
      <c r="M19" s="7"/>
      <c r="N19" s="7"/>
      <c r="O19" s="7"/>
      <c r="P19" s="9">
        <f t="shared" si="0"/>
        <v>0</v>
      </c>
      <c r="Q19" s="90"/>
      <c r="R19" s="90"/>
      <c r="S19" s="90"/>
    </row>
    <row r="20" spans="1:19" s="43" customFormat="1" ht="12.75">
      <c r="A20" s="10">
        <v>3</v>
      </c>
      <c r="B20" s="10"/>
      <c r="C20" s="42" t="s">
        <v>47</v>
      </c>
      <c r="D20" s="10" t="s">
        <v>18</v>
      </c>
      <c r="E20" s="12">
        <v>1312</v>
      </c>
      <c r="F20" s="12"/>
      <c r="G20" s="12"/>
      <c r="H20" s="12"/>
      <c r="I20" s="12"/>
      <c r="J20" s="12"/>
      <c r="K20" s="8"/>
      <c r="L20" s="7"/>
      <c r="M20" s="7"/>
      <c r="N20" s="7"/>
      <c r="O20" s="7"/>
      <c r="P20" s="9">
        <f t="shared" si="0"/>
        <v>0</v>
      </c>
      <c r="Q20" s="90"/>
      <c r="R20" s="90"/>
      <c r="S20" s="90"/>
    </row>
    <row r="21" spans="1:19" s="43" customFormat="1" ht="12.75">
      <c r="A21" s="10"/>
      <c r="B21" s="10"/>
      <c r="C21" s="42" t="s">
        <v>93</v>
      </c>
      <c r="D21" s="10" t="s">
        <v>94</v>
      </c>
      <c r="E21" s="12">
        <v>131</v>
      </c>
      <c r="F21" s="12"/>
      <c r="G21" s="12"/>
      <c r="H21" s="12"/>
      <c r="I21" s="12"/>
      <c r="J21" s="12"/>
      <c r="K21" s="8"/>
      <c r="L21" s="7"/>
      <c r="M21" s="7"/>
      <c r="N21" s="7"/>
      <c r="O21" s="7"/>
      <c r="P21" s="9"/>
      <c r="Q21" s="90"/>
      <c r="R21" s="90"/>
      <c r="S21" s="90"/>
    </row>
    <row r="22" spans="1:19" s="43" customFormat="1" ht="12.75">
      <c r="A22" s="10"/>
      <c r="B22" s="10"/>
      <c r="C22" s="42" t="s">
        <v>95</v>
      </c>
      <c r="D22" s="10" t="s">
        <v>94</v>
      </c>
      <c r="E22" s="12">
        <v>131</v>
      </c>
      <c r="F22" s="12"/>
      <c r="G22" s="12"/>
      <c r="H22" s="12"/>
      <c r="I22" s="12"/>
      <c r="J22" s="12"/>
      <c r="K22" s="8"/>
      <c r="L22" s="7"/>
      <c r="M22" s="7"/>
      <c r="N22" s="7"/>
      <c r="O22" s="7"/>
      <c r="P22" s="9"/>
      <c r="Q22" s="90"/>
      <c r="R22" s="90"/>
      <c r="S22" s="90"/>
    </row>
    <row r="23" spans="1:19" s="43" customFormat="1" ht="25.5">
      <c r="A23" s="10"/>
      <c r="B23" s="10"/>
      <c r="C23" s="50" t="s">
        <v>46</v>
      </c>
      <c r="D23" s="10" t="s">
        <v>18</v>
      </c>
      <c r="E23" s="12">
        <f>E17</f>
        <v>1312</v>
      </c>
      <c r="F23" s="12"/>
      <c r="G23" s="12"/>
      <c r="H23" s="12"/>
      <c r="I23" s="12"/>
      <c r="J23" s="12"/>
      <c r="K23" s="8"/>
      <c r="L23" s="7"/>
      <c r="M23" s="7"/>
      <c r="N23" s="7"/>
      <c r="O23" s="7"/>
      <c r="P23" s="9"/>
      <c r="Q23" s="90"/>
      <c r="R23" s="90"/>
      <c r="S23" s="90"/>
    </row>
    <row r="24" spans="1:19" s="43" customFormat="1" ht="12.75">
      <c r="A24" s="10"/>
      <c r="B24" s="10"/>
      <c r="C24" s="49" t="s">
        <v>92</v>
      </c>
      <c r="D24" s="16" t="s">
        <v>31</v>
      </c>
      <c r="E24" s="20">
        <f>0.2*E20</f>
        <v>262.4</v>
      </c>
      <c r="F24" s="12"/>
      <c r="G24" s="12"/>
      <c r="H24" s="12"/>
      <c r="I24" s="12"/>
      <c r="J24" s="12"/>
      <c r="K24" s="8"/>
      <c r="L24" s="7"/>
      <c r="M24" s="7"/>
      <c r="N24" s="7"/>
      <c r="O24" s="7"/>
      <c r="P24" s="9"/>
      <c r="Q24" s="90"/>
      <c r="R24" s="90"/>
      <c r="S24" s="90"/>
    </row>
    <row r="25" spans="1:19" s="43" customFormat="1" ht="25.5">
      <c r="A25" s="10">
        <v>4</v>
      </c>
      <c r="B25" s="10"/>
      <c r="C25" s="17" t="s">
        <v>19</v>
      </c>
      <c r="D25" s="18" t="s">
        <v>18</v>
      </c>
      <c r="E25" s="19">
        <v>89</v>
      </c>
      <c r="F25" s="12"/>
      <c r="G25" s="12"/>
      <c r="H25" s="12"/>
      <c r="I25" s="12"/>
      <c r="J25" s="12"/>
      <c r="K25" s="8"/>
      <c r="L25" s="7"/>
      <c r="M25" s="7"/>
      <c r="N25" s="7"/>
      <c r="O25" s="7"/>
      <c r="P25" s="9">
        <f t="shared" si="0"/>
        <v>0</v>
      </c>
      <c r="Q25" s="90"/>
      <c r="R25" s="90"/>
      <c r="S25" s="90"/>
    </row>
    <row r="26" spans="1:19" s="43" customFormat="1" ht="25.5">
      <c r="A26" s="16"/>
      <c r="B26" s="16"/>
      <c r="C26" s="17" t="s">
        <v>43</v>
      </c>
      <c r="D26" s="18" t="s">
        <v>18</v>
      </c>
      <c r="E26" s="19">
        <v>446</v>
      </c>
      <c r="F26" s="12"/>
      <c r="G26" s="12"/>
      <c r="H26" s="12"/>
      <c r="I26" s="12"/>
      <c r="J26" s="12"/>
      <c r="K26" s="8"/>
      <c r="L26" s="7"/>
      <c r="M26" s="7"/>
      <c r="N26" s="7"/>
      <c r="O26" s="7"/>
      <c r="P26" s="9">
        <f t="shared" si="0"/>
        <v>0</v>
      </c>
      <c r="Q26" s="90"/>
      <c r="R26" s="90"/>
      <c r="S26" s="90"/>
    </row>
    <row r="27" spans="1:16" ht="12.75">
      <c r="A27" s="136" t="s">
        <v>20</v>
      </c>
      <c r="B27" s="137"/>
      <c r="C27" s="137"/>
      <c r="D27" s="137"/>
      <c r="E27" s="137"/>
      <c r="F27" s="137"/>
      <c r="G27" s="137"/>
      <c r="H27" s="137"/>
      <c r="I27" s="137"/>
      <c r="J27" s="138"/>
      <c r="K27" s="21"/>
      <c r="L27" s="22">
        <f>SUM(L16:L26)</f>
        <v>0</v>
      </c>
      <c r="M27" s="22">
        <f>SUM(M16:M26)</f>
        <v>0</v>
      </c>
      <c r="N27" s="22">
        <f>SUM(N16:N26)</f>
        <v>0</v>
      </c>
      <c r="O27" s="22">
        <f>SUM(O16:O26)</f>
        <v>0</v>
      </c>
      <c r="P27" s="22">
        <f>SUM(P16:P26)</f>
        <v>0</v>
      </c>
    </row>
    <row r="28" spans="1:16" ht="12.75">
      <c r="A28" s="130" t="s">
        <v>21</v>
      </c>
      <c r="B28" s="131"/>
      <c r="C28" s="131"/>
      <c r="D28" s="131"/>
      <c r="E28" s="131"/>
      <c r="F28" s="131"/>
      <c r="G28" s="131"/>
      <c r="H28" s="131"/>
      <c r="I28" s="131"/>
      <c r="J28" s="132"/>
      <c r="K28" s="23" t="s">
        <v>72</v>
      </c>
      <c r="L28" s="24"/>
      <c r="M28" s="24"/>
      <c r="N28" s="24">
        <v>0</v>
      </c>
      <c r="O28" s="24"/>
      <c r="P28" s="24">
        <f>M28+N28+O28</f>
        <v>0</v>
      </c>
    </row>
    <row r="29" spans="1:16" ht="12.75">
      <c r="A29" s="133" t="s">
        <v>22</v>
      </c>
      <c r="B29" s="134"/>
      <c r="C29" s="134"/>
      <c r="D29" s="134"/>
      <c r="E29" s="134"/>
      <c r="F29" s="134"/>
      <c r="G29" s="134"/>
      <c r="H29" s="134"/>
      <c r="I29" s="134"/>
      <c r="J29" s="135"/>
      <c r="K29" s="25"/>
      <c r="L29" s="22">
        <f>SUM(L27:L28)</f>
        <v>0</v>
      </c>
      <c r="M29" s="22">
        <f>SUM(M27:M28)</f>
        <v>0</v>
      </c>
      <c r="N29" s="22">
        <v>0</v>
      </c>
      <c r="O29" s="22">
        <f>SUM(O27:O28)</f>
        <v>0</v>
      </c>
      <c r="P29" s="22">
        <f>M29+N29+O29</f>
        <v>0</v>
      </c>
    </row>
    <row r="30" spans="1:16" ht="12.75">
      <c r="A30" s="123" t="s">
        <v>23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26" t="s">
        <v>72</v>
      </c>
      <c r="L30" s="27"/>
      <c r="M30" s="28">
        <v>0</v>
      </c>
      <c r="N30" s="28"/>
      <c r="O30" s="28"/>
      <c r="P30" s="28">
        <f>O30+N30+M30</f>
        <v>0</v>
      </c>
    </row>
    <row r="31" spans="1:16" ht="12.75">
      <c r="A31" s="127" t="s">
        <v>24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26" t="s">
        <v>72</v>
      </c>
      <c r="L31" s="27"/>
      <c r="M31" s="28">
        <v>0</v>
      </c>
      <c r="N31" s="28"/>
      <c r="O31" s="28"/>
      <c r="P31" s="28">
        <f>O31+N31+M31</f>
        <v>0</v>
      </c>
    </row>
    <row r="32" spans="1:16" ht="12.75">
      <c r="A32" s="129" t="s">
        <v>20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29"/>
      <c r="L32" s="30"/>
      <c r="M32" s="31">
        <v>0</v>
      </c>
      <c r="N32" s="31"/>
      <c r="O32" s="31"/>
      <c r="P32" s="31">
        <f>P29+P30+P31</f>
        <v>0</v>
      </c>
    </row>
    <row r="33" spans="1:16" ht="12.75">
      <c r="A33" s="127" t="s">
        <v>25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32">
        <v>0.2409</v>
      </c>
      <c r="L33" s="27"/>
      <c r="M33" s="28">
        <f>M29*K33</f>
        <v>0</v>
      </c>
      <c r="N33" s="28"/>
      <c r="O33" s="28"/>
      <c r="P33" s="28">
        <f>O33+N33+M33</f>
        <v>0</v>
      </c>
    </row>
    <row r="34" spans="1:16" ht="12.75">
      <c r="A34" s="120" t="s">
        <v>26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33"/>
      <c r="L34" s="30"/>
      <c r="M34" s="31">
        <f>M33+M32</f>
        <v>0</v>
      </c>
      <c r="N34" s="31"/>
      <c r="O34" s="31"/>
      <c r="P34" s="31">
        <f>P33+P32</f>
        <v>0</v>
      </c>
    </row>
    <row r="35" spans="1:16" ht="12.75">
      <c r="A35" s="127" t="s">
        <v>27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26">
        <v>0.22</v>
      </c>
      <c r="L35" s="27"/>
      <c r="M35" s="28"/>
      <c r="N35" s="28"/>
      <c r="O35" s="28"/>
      <c r="P35" s="28">
        <f>P34*K35</f>
        <v>0</v>
      </c>
    </row>
    <row r="36" spans="1:16" ht="12.75">
      <c r="A36" s="128" t="s">
        <v>28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27"/>
      <c r="L36" s="27"/>
      <c r="M36" s="28"/>
      <c r="N36" s="28"/>
      <c r="O36" s="28"/>
      <c r="P36" s="34">
        <f>P35+P34</f>
        <v>0</v>
      </c>
    </row>
    <row r="37" spans="1:16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27"/>
      <c r="L37" s="27"/>
      <c r="M37" s="28"/>
      <c r="N37" s="28"/>
      <c r="O37" s="28"/>
      <c r="P37" s="34"/>
    </row>
    <row r="38" spans="1:16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27"/>
      <c r="L38" s="27"/>
      <c r="M38" s="28"/>
      <c r="N38" s="28"/>
      <c r="O38" s="28"/>
      <c r="P38" s="34"/>
    </row>
    <row r="39" spans="1:16" ht="12.75">
      <c r="A39" s="35"/>
      <c r="B39" s="36"/>
      <c r="C39" s="126" t="s">
        <v>68</v>
      </c>
      <c r="D39" s="126"/>
      <c r="E39" s="126"/>
      <c r="F39" s="126"/>
      <c r="G39" s="126"/>
      <c r="H39" s="53"/>
      <c r="I39" s="126" t="s">
        <v>73</v>
      </c>
      <c r="J39" s="126"/>
      <c r="K39" s="126"/>
      <c r="L39" s="126"/>
      <c r="M39" s="126"/>
      <c r="N39" s="126"/>
      <c r="O39" s="126"/>
      <c r="P39" s="40"/>
    </row>
    <row r="40" spans="1:16" ht="12.75">
      <c r="A40" s="35"/>
      <c r="B40" s="36"/>
      <c r="C40" s="54" t="s">
        <v>52</v>
      </c>
      <c r="D40" s="55"/>
      <c r="E40" s="56"/>
      <c r="F40" s="55"/>
      <c r="G40" s="53"/>
      <c r="H40" s="53"/>
      <c r="I40" s="57" t="s">
        <v>52</v>
      </c>
      <c r="J40" s="58"/>
      <c r="K40" s="53"/>
      <c r="L40" s="53"/>
      <c r="M40" s="59"/>
      <c r="N40" s="59"/>
      <c r="O40" s="59"/>
      <c r="P40" s="41"/>
    </row>
    <row r="41" spans="3:15" ht="12.75">
      <c r="C41" s="60" t="s">
        <v>74</v>
      </c>
      <c r="D41" s="53"/>
      <c r="E41" s="61"/>
      <c r="F41" s="53"/>
      <c r="G41" s="53"/>
      <c r="H41" s="53"/>
      <c r="I41" s="124" t="s">
        <v>71</v>
      </c>
      <c r="J41" s="125"/>
      <c r="K41" s="125"/>
      <c r="L41" s="125"/>
      <c r="M41" s="62"/>
      <c r="N41" s="59"/>
      <c r="O41" s="59"/>
    </row>
    <row r="43" ht="15.75">
      <c r="C43" s="93" t="s">
        <v>75</v>
      </c>
    </row>
    <row r="45" ht="15.75">
      <c r="C45" s="93" t="s">
        <v>76</v>
      </c>
    </row>
    <row r="46" ht="15.75">
      <c r="C46" s="94" t="s">
        <v>77</v>
      </c>
    </row>
    <row r="47" ht="15.75">
      <c r="C47" s="94" t="s">
        <v>78</v>
      </c>
    </row>
    <row r="48" ht="15.75">
      <c r="C48" s="94" t="s">
        <v>79</v>
      </c>
    </row>
    <row r="49" ht="15.75">
      <c r="C49" s="94" t="s">
        <v>98</v>
      </c>
    </row>
    <row r="50" ht="15.75">
      <c r="C50" s="94" t="s">
        <v>80</v>
      </c>
    </row>
    <row r="51" ht="15.75">
      <c r="C51" s="94" t="s">
        <v>99</v>
      </c>
    </row>
    <row r="52" ht="15.75">
      <c r="C52" s="94" t="s">
        <v>81</v>
      </c>
    </row>
    <row r="53" ht="15.75">
      <c r="C53" s="93"/>
    </row>
    <row r="54" ht="15.75">
      <c r="C54" s="93" t="s">
        <v>82</v>
      </c>
    </row>
    <row r="55" ht="15.75">
      <c r="C55" s="94" t="s">
        <v>83</v>
      </c>
    </row>
    <row r="56" spans="3:13" ht="15.75">
      <c r="C56" s="94" t="s">
        <v>84</v>
      </c>
      <c r="M56" s="94" t="s">
        <v>88</v>
      </c>
    </row>
    <row r="57" ht="12.75">
      <c r="V57" s="95">
        <v>65440576</v>
      </c>
    </row>
    <row r="58" ht="15.75">
      <c r="C58" s="93" t="s">
        <v>85</v>
      </c>
    </row>
    <row r="59" ht="15.75">
      <c r="C59" s="94" t="s">
        <v>87</v>
      </c>
    </row>
    <row r="60" spans="3:14" ht="15.75">
      <c r="C60" s="94"/>
      <c r="G60" s="94" t="s">
        <v>86</v>
      </c>
      <c r="M60" t="s">
        <v>89</v>
      </c>
      <c r="N60" s="94"/>
    </row>
  </sheetData>
  <sheetProtection/>
  <mergeCells count="41">
    <mergeCell ref="A5:P5"/>
    <mergeCell ref="B10:B14"/>
    <mergeCell ref="A1:E1"/>
    <mergeCell ref="A2:E2"/>
    <mergeCell ref="A3:P3"/>
    <mergeCell ref="A4:P4"/>
    <mergeCell ref="A6:I6"/>
    <mergeCell ref="I11:I14"/>
    <mergeCell ref="A7:I7"/>
    <mergeCell ref="A8:N8"/>
    <mergeCell ref="O9:P9"/>
    <mergeCell ref="I41:L41"/>
    <mergeCell ref="F10:K10"/>
    <mergeCell ref="L10:P10"/>
    <mergeCell ref="A31:J31"/>
    <mergeCell ref="A32:J32"/>
    <mergeCell ref="C10:C14"/>
    <mergeCell ref="C39:G39"/>
    <mergeCell ref="I39:O39"/>
    <mergeCell ref="A27:J27"/>
    <mergeCell ref="A36:J36"/>
    <mergeCell ref="H11:H14"/>
    <mergeCell ref="N11:N14"/>
    <mergeCell ref="A33:J33"/>
    <mergeCell ref="A28:J28"/>
    <mergeCell ref="A29:J29"/>
    <mergeCell ref="A35:J35"/>
    <mergeCell ref="A30:J30"/>
    <mergeCell ref="A34:J34"/>
    <mergeCell ref="A9:N9"/>
    <mergeCell ref="A10:A14"/>
    <mergeCell ref="D10:D14"/>
    <mergeCell ref="E10:E14"/>
    <mergeCell ref="F11:F14"/>
    <mergeCell ref="G11:G14"/>
    <mergeCell ref="P11:P14"/>
    <mergeCell ref="J11:J14"/>
    <mergeCell ref="K11:K14"/>
    <mergeCell ref="L11:L14"/>
    <mergeCell ref="M11:M14"/>
    <mergeCell ref="O11:O14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2011-11-07T12:13:20Z</cp:lastPrinted>
  <dcterms:created xsi:type="dcterms:W3CDTF">1996-10-14T23:33:28Z</dcterms:created>
  <dcterms:modified xsi:type="dcterms:W3CDTF">2011-11-07T13:52:37Z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