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76" yWindow="3510" windowWidth="15480" windowHeight="8160" tabRatio="903" activeTab="6"/>
  </bookViews>
  <sheets>
    <sheet name="DA 1 TS" sheetId="1" r:id="rId1"/>
    <sheet name="DA 2 SC" sheetId="2" r:id="rId2"/>
    <sheet name="DA 3 CD" sheetId="3" r:id="rId3"/>
    <sheet name="DA 4 BK" sheetId="4" r:id="rId4"/>
    <sheet name="DA 5.1TKT-jauna" sheetId="5" r:id="rId5"/>
    <sheet name="DA 5.2 TKT-rekonstr" sheetId="6" r:id="rId6"/>
    <sheet name="DA 6 UKT" sheetId="7" r:id="rId7"/>
    <sheet name="DA 7 ELT" sheetId="8" r:id="rId8"/>
    <sheet name="DA 8 ELT-Apgaism" sheetId="9" r:id="rId9"/>
    <sheet name="DA 9,SAT" sheetId="10" r:id="rId10"/>
    <sheet name="DA 10 GAT" sheetId="11" r:id="rId11"/>
    <sheet name="DA 11 EST" sheetId="12" r:id="rId12"/>
    <sheet name="DA 11,1 EST-Lattelecom parsleg" sheetId="13" r:id="rId13"/>
    <sheet name="DA 11,2 EST Dautkom parsleg" sheetId="14" r:id="rId14"/>
    <sheet name="DA 12 EA" sheetId="15" r:id="rId15"/>
    <sheet name="DA 13 VAS" sheetId="16" r:id="rId16"/>
  </sheets>
  <definedNames>
    <definedName name="_xlnm.Print_Area" localSheetId="0">'DA 1 TS'!$A$1:$E$53</definedName>
    <definedName name="_xlnm.Print_Area" localSheetId="10">'DA 10 GAT'!$A$1:$F$68</definedName>
    <definedName name="_xlnm.Print_Area" localSheetId="11">'DA 11 EST'!$A$1:$E$75</definedName>
    <definedName name="_xlnm.Print_Area" localSheetId="12">'DA 11,1 EST-Lattelecom parsleg'!$A$1:$E$31</definedName>
    <definedName name="_xlnm.Print_Area" localSheetId="13">'DA 11,2 EST Dautkom parsleg'!$A$1:$E$34</definedName>
    <definedName name="_xlnm.Print_Area" localSheetId="14">'DA 12 EA'!$A$1:$F$97</definedName>
    <definedName name="_xlnm.Print_Area" localSheetId="15">'DA 13 VAS'!$A$1:$E$33</definedName>
    <definedName name="_xlnm.Print_Area" localSheetId="1">'DA 2 SC'!$A$1:$E$150</definedName>
    <definedName name="_xlnm.Print_Area" localSheetId="2">'DA 3 CD'!$A$1:$E$273</definedName>
    <definedName name="_xlnm.Print_Area" localSheetId="3">'DA 4 BK'!$A$1:$E$56</definedName>
    <definedName name="_xlnm.Print_Area" localSheetId="4">'DA 5.1TKT-jauna'!$A$1:$E$86</definedName>
    <definedName name="_xlnm.Print_Area" localSheetId="5">'DA 5.2 TKT-rekonstr'!$A$1:$E$85</definedName>
    <definedName name="_xlnm.Print_Area" localSheetId="6">'DA 6 UKT'!$A$1:$E$215</definedName>
    <definedName name="_xlnm.Print_Area" localSheetId="7">'DA 7 ELT'!$A$1:$E$141</definedName>
    <definedName name="_xlnm.Print_Area" localSheetId="8">'DA 8 ELT-Apgaism'!$A$1:$E$62</definedName>
    <definedName name="_xlnm.Print_Area" localSheetId="9">'DA 9,SAT'!$A$1:$F$275</definedName>
  </definedNames>
  <calcPr fullCalcOnLoad="1"/>
</workbook>
</file>

<file path=xl/sharedStrings.xml><?xml version="1.0" encoding="utf-8"?>
<sst xmlns="http://schemas.openxmlformats.org/spreadsheetml/2006/main" count="3682" uniqueCount="1405">
  <si>
    <t>Palīgmateriāli</t>
  </si>
  <si>
    <t>Esošo aku demontāža</t>
  </si>
  <si>
    <t>1</t>
  </si>
  <si>
    <t>2</t>
  </si>
  <si>
    <t>3</t>
  </si>
  <si>
    <t>Metālkonstrukciju ierīkošana kabeļu kanalizācijas akās</t>
  </si>
  <si>
    <t>aka</t>
  </si>
  <si>
    <t>Brīdinājuma lenta guldīšanai zemē</t>
  </si>
  <si>
    <t>Tranšeju aizbēršana un grunts noblīvēšana</t>
  </si>
  <si>
    <t>Sekcijas izolatora montāža</t>
  </si>
  <si>
    <t>m3</t>
  </si>
  <si>
    <t>kg</t>
  </si>
  <si>
    <t>Piezīme</t>
  </si>
  <si>
    <t>objekts</t>
  </si>
  <si>
    <t>kpl.</t>
  </si>
  <si>
    <t>5</t>
  </si>
  <si>
    <t>m2</t>
  </si>
  <si>
    <t xml:space="preserve">Būvuzņēmējam  jāievērtē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t>
  </si>
  <si>
    <t>m</t>
  </si>
  <si>
    <t>Kopā:</t>
  </si>
  <si>
    <t>(Darba veids vai konstruktīvā elementa nosaukums)</t>
  </si>
  <si>
    <t>Nr. p.k.</t>
  </si>
  <si>
    <t>Darba nosaukums</t>
  </si>
  <si>
    <t>Mērvienība</t>
  </si>
  <si>
    <t>Daudzums</t>
  </si>
  <si>
    <t>gb.</t>
  </si>
  <si>
    <t>4</t>
  </si>
  <si>
    <t>kpl</t>
  </si>
  <si>
    <t>gb</t>
  </si>
  <si>
    <t>Kontaktvada demontāža</t>
  </si>
  <si>
    <t>Kontaktvada montāža</t>
  </si>
  <si>
    <t xml:space="preserve">Tramvaju kontakttīka pārviedes. </t>
  </si>
  <si>
    <t>Tranšeja - bedre ZS uzmavām</t>
  </si>
  <si>
    <t>Tranšejas rakšana un aizbēršana viena līdz divu kabeļu (caurules) gūldīšanai 0.7m dziļumā</t>
  </si>
  <si>
    <t>Pārējie montāžas darbi</t>
  </si>
  <si>
    <t>Teritorijas labiekārtošana</t>
  </si>
  <si>
    <t>EPL vai sarkanās līnijas nospraušana</t>
  </si>
  <si>
    <t>EPL digitālā uzmērīšana</t>
  </si>
  <si>
    <t>1.1</t>
  </si>
  <si>
    <t>1.2</t>
  </si>
  <si>
    <t>1.3</t>
  </si>
  <si>
    <t>1.4</t>
  </si>
  <si>
    <t>1.5</t>
  </si>
  <si>
    <t>2.1</t>
  </si>
  <si>
    <t>2.2</t>
  </si>
  <si>
    <t>2.3</t>
  </si>
  <si>
    <t>2.4</t>
  </si>
  <si>
    <t>2.5</t>
  </si>
  <si>
    <t>2.6</t>
  </si>
  <si>
    <t>2.7</t>
  </si>
  <si>
    <t>2.8</t>
  </si>
  <si>
    <t>2.9</t>
  </si>
  <si>
    <t>2.10</t>
  </si>
  <si>
    <t>2.11</t>
  </si>
  <si>
    <t>2.12</t>
  </si>
  <si>
    <t>2.13</t>
  </si>
  <si>
    <t>2.14</t>
  </si>
  <si>
    <t>2.15</t>
  </si>
  <si>
    <t>2.16</t>
  </si>
  <si>
    <t>Uzmērīšana un nospraušana</t>
  </si>
  <si>
    <t>Uzliekamo pārvedu iebūve</t>
  </si>
  <si>
    <t>Uzliekamo pārvedu nojaukšana</t>
  </si>
  <si>
    <t>Uzliekamo pārvedu uzraudzība</t>
  </si>
  <si>
    <t>dienn.</t>
  </si>
  <si>
    <t>Uzliekamo pārvedu noma un nolietojums</t>
  </si>
  <si>
    <t>Asfaltbetona seguma nojaukšana vid.0,2m biezumā un transports uz atbērtni attālumā līdz 200m</t>
  </si>
  <si>
    <t>Asfaltbetona seguma zāģēšana</t>
  </si>
  <si>
    <t>Asfaltbetona seguma izlīdzinošā frēzēšana</t>
  </si>
  <si>
    <t>Koku zāģēšana un celmu likvidēšana un transports uz atbērtni attālumā līdz 200m</t>
  </si>
  <si>
    <t>Tramvaja sliežu demontāža un transports uz Daugavpils satiksme (DS) noliktavu</t>
  </si>
  <si>
    <t xml:space="preserve">Esošo gulšņu demontāža, šķirošana un transports uz atbērtni attālumā līdz 200m vai pasūtītāja noliktavu attālumā līdz 2000m </t>
  </si>
  <si>
    <t>Brauktuves un pieturvietu apmaļu demontāža (ieskaitot betona nostiprinājumu) un transports uz atbērtni attālumā līdz 200m</t>
  </si>
  <si>
    <t>Ietves apmaļu demontāža (ieskaitot betona nostiprinājumu) un transports uz atbērtni attālumā līdz 200m</t>
  </si>
  <si>
    <t>Būvgružu iekraušana transportā, aizvešana un nodošana izgāztuvē</t>
  </si>
  <si>
    <t>3.Tramvaju sliežu ceļu atjaunošana</t>
  </si>
  <si>
    <t>3.1</t>
  </si>
  <si>
    <t>Esošo apakšzemes komunikāciju atrašanās vietu precizēšana un nostiprināšana, t.sk. Kontroltranšeju rakšana vai šurfēšana</t>
  </si>
  <si>
    <t>3.2</t>
  </si>
  <si>
    <t>3.3</t>
  </si>
  <si>
    <t>3.4</t>
  </si>
  <si>
    <t>3.5</t>
  </si>
  <si>
    <t>3.6</t>
  </si>
  <si>
    <t>Gulšņu balasta slāņa būvniecība no frakcionētām granīta šķemām fr.8/16, H=20cm (starp gulšņiem)</t>
  </si>
  <si>
    <t>3.7</t>
  </si>
  <si>
    <t>Pamata izlīdzinošās kārtas būvniecība no granīta šķembu maisījuma fr.4/8, Hvid=5cm plātņu zonā</t>
  </si>
  <si>
    <t>3.8</t>
  </si>
  <si>
    <t>3.9</t>
  </si>
  <si>
    <t>3.10</t>
  </si>
  <si>
    <t>Sliežu ceļu izbūve uz antiseptētiem ozolkoka gulšņiem ar epīru 1680g/km, ieskaitot gulšņus, sliedes, montāžas materiālus un sliežu metināšanu (viens sliežu ceļš)</t>
  </si>
  <si>
    <t>Mehānismu darbs</t>
  </si>
  <si>
    <t>m/st</t>
  </si>
  <si>
    <t>Sliedes 60R2</t>
  </si>
  <si>
    <t>tn</t>
  </si>
  <si>
    <t>Sliedes 62R2</t>
  </si>
  <si>
    <t>Antiseptēti ozolkoka gulšņi</t>
  </si>
  <si>
    <t>Stiprinājuma komplekts Vossloh KS (Mezgls M1)</t>
  </si>
  <si>
    <t>Sliežu savilču 10x70mm montāža, ieskaitot aizsarggumiju un palīgmateriālus</t>
  </si>
  <si>
    <t>Sliedes 60R2 pildelementu (iekšējais un ārējais) pielīmēšana ar divkomponentu PUR līmi</t>
  </si>
  <si>
    <t>Sliedes 62R2 pildelementu (iekšējais un ārējais) pielīmēšana ar divkomponentu PUR līmi</t>
  </si>
  <si>
    <t>Bitumena mastikas iestrāde sliežu un bruģa seguma sadurvietā- šuvē</t>
  </si>
  <si>
    <t>3.11</t>
  </si>
  <si>
    <t>Sliežu ceļu izbūve uz antiseptētiem ozolkoka gulšņiem ar epīru 2500g/km, ieskaitot gulšņus, sliedes, montāžas materiālus un sliežu metināšanu (viens sliežu ceļš)</t>
  </si>
  <si>
    <t>3.12</t>
  </si>
  <si>
    <t>Stiprinājuma komplekts (Mezgls M2)</t>
  </si>
  <si>
    <t>Pamatu gropjplātnes (Nr.1)</t>
  </si>
  <si>
    <t>Pamatu gropjplātnes (Nr.1A)</t>
  </si>
  <si>
    <t>Pamatu gropjplātnes (Nr.2)</t>
  </si>
  <si>
    <t>Pamatu gropjplātnes (Nr.3)</t>
  </si>
  <si>
    <t>Pamatu gropjplātnes (Nr.3A)</t>
  </si>
  <si>
    <t>Pamatu gropjplātnes (Nr.4L)</t>
  </si>
  <si>
    <t>Gropjplātņu sānu apstrāde ar aukstā bitumena hidroizolācijas mastiku</t>
  </si>
  <si>
    <t>Monolītbetona C25/30 aizbetonējums starp gropjplātnēm</t>
  </si>
  <si>
    <t>Lietās hidroizolācijas- bitumena mastikas slāņa izbūve uz pamatu gropjplātnēm (hmin=1cm)</t>
  </si>
  <si>
    <t>Sliežu savilču 10x70mm montāža gropjplātņu zonā, ieskaitot aizsarggumiju</t>
  </si>
  <si>
    <t>3.13</t>
  </si>
  <si>
    <t>3.14</t>
  </si>
  <si>
    <t>Sliežu ceļu pēcnosēdumu balastēšana</t>
  </si>
  <si>
    <t>3.15</t>
  </si>
  <si>
    <t>Tramvaja sliežu sametināšana un slīpēšana pievienojuma vietās pie esošā sliežu ceļa un pārmiju mezgliem</t>
  </si>
  <si>
    <t>3.16</t>
  </si>
  <si>
    <t>Starpsliežu savienojuma ierīkošana</t>
  </si>
  <si>
    <t>3.17</t>
  </si>
  <si>
    <t>3.18</t>
  </si>
  <si>
    <t>Konstruktīvo slāņu atdalīšana ar termiski saistītu neaustu ģeotekstilu (≥85g/m2)</t>
  </si>
  <si>
    <t>3.19</t>
  </si>
  <si>
    <t>3.20</t>
  </si>
  <si>
    <t>Ūdensatvades sistēmas ierīkošana sliežu ceļa zemākajās vietās (ieskaitot vietas sagatavošanu izbūvējot betona veidni un pieslēgšanu LK sistēmai)</t>
  </si>
  <si>
    <t>Ūdens uzstvērējs ACO Drain S200K (vai analogs) ar čuguna resti</t>
  </si>
  <si>
    <t>Notekas caurumu izveide sliežu rievā 100x10mm, un palāseņa izveide atbilstoši ražotāja specifikācijai</t>
  </si>
  <si>
    <t>4.Tramvaja pārmiju izbūve</t>
  </si>
  <si>
    <t>4.1</t>
  </si>
  <si>
    <t>4.2</t>
  </si>
  <si>
    <t>4.3</t>
  </si>
  <si>
    <t>4.4</t>
  </si>
  <si>
    <t>4.5</t>
  </si>
  <si>
    <t>4.6</t>
  </si>
  <si>
    <t>4.7</t>
  </si>
  <si>
    <t>Apzaļumošana sliežu ceļā</t>
  </si>
  <si>
    <t>Plastikāta zāliena aizsargšūna, 500x390x45mm Ritter Pro grass (vai analogs), zaļā krāsā</t>
  </si>
  <si>
    <t>5.Ceļu daļa</t>
  </si>
  <si>
    <t>5.1</t>
  </si>
  <si>
    <t>5.2</t>
  </si>
  <si>
    <t>5.3</t>
  </si>
  <si>
    <t>5.4</t>
  </si>
  <si>
    <t>5.5</t>
  </si>
  <si>
    <t>Uzstādīt apmales tramvaju pieturvietu platformām</t>
  </si>
  <si>
    <t>Betons C20/25</t>
  </si>
  <si>
    <t>Individuāli izgatavojamas "L-veida" apmales PA.190.50/25.35 (rampas)</t>
  </si>
  <si>
    <t>5.6</t>
  </si>
  <si>
    <t>Uzstādīt brauktuvju un ietvju apmales, teknes</t>
  </si>
  <si>
    <t>C.A.100.30.15</t>
  </si>
  <si>
    <t>C.A.100.30/22.15</t>
  </si>
  <si>
    <t>C.A.100.22.15</t>
  </si>
  <si>
    <t>I.A.100.20.8</t>
  </si>
  <si>
    <t>5.7</t>
  </si>
  <si>
    <t>5.8</t>
  </si>
  <si>
    <t>5.9</t>
  </si>
  <si>
    <t>5.10</t>
  </si>
  <si>
    <t>Karstā asfalta AC32 base pamata kārtas izbūve 10cm biezumā S-IV klase</t>
  </si>
  <si>
    <t>5.11</t>
  </si>
  <si>
    <t>Karstā asfalta AC22 bin saistes kārtas izbūve 6cm biezumā S-IV klase</t>
  </si>
  <si>
    <t>5.12</t>
  </si>
  <si>
    <t>Karstā asfalta AC11 surf virskārtas izbūve 4cm biezumā S-III klase</t>
  </si>
  <si>
    <t>Izlīdzinošā asfaltbetona kārta Hvid=5cm</t>
  </si>
  <si>
    <t>Apzaļumošana ārpus sliežu ceļa</t>
  </si>
  <si>
    <t>Laukakmeņu granīta bruģa seguma būvniecība nostiprinot cementa javā (marka M50)</t>
  </si>
  <si>
    <r>
      <t>m</t>
    </r>
    <r>
      <rPr>
        <vertAlign val="superscript"/>
        <sz val="10"/>
        <rFont val="Arial"/>
        <family val="2"/>
      </rPr>
      <t>2</t>
    </r>
  </si>
  <si>
    <r>
      <t>m</t>
    </r>
    <r>
      <rPr>
        <vertAlign val="superscript"/>
        <sz val="10"/>
        <rFont val="Arial"/>
        <family val="2"/>
      </rPr>
      <t>3</t>
    </r>
  </si>
  <si>
    <t>1.6</t>
  </si>
  <si>
    <t>1.7</t>
  </si>
  <si>
    <t>1.8</t>
  </si>
  <si>
    <t>1.9</t>
  </si>
  <si>
    <t>1.10</t>
  </si>
  <si>
    <t>2.17</t>
  </si>
  <si>
    <t>2.18</t>
  </si>
  <si>
    <t>2.19</t>
  </si>
  <si>
    <t>2.20</t>
  </si>
  <si>
    <t>2.21</t>
  </si>
  <si>
    <t>2.22</t>
  </si>
  <si>
    <t>3.21</t>
  </si>
  <si>
    <t>3.22</t>
  </si>
  <si>
    <t>3.23</t>
  </si>
  <si>
    <t>3.24</t>
  </si>
  <si>
    <t>3.25</t>
  </si>
  <si>
    <t>3.26</t>
  </si>
  <si>
    <t>3.27</t>
  </si>
  <si>
    <t>3.28</t>
  </si>
  <si>
    <t>3.29</t>
  </si>
  <si>
    <t>3.30</t>
  </si>
  <si>
    <t>3.31</t>
  </si>
  <si>
    <t>3.32</t>
  </si>
  <si>
    <t>3.33</t>
  </si>
  <si>
    <t>3.34</t>
  </si>
  <si>
    <t>3.35</t>
  </si>
  <si>
    <t>3.36</t>
  </si>
  <si>
    <t>Betona bruģa segumi</t>
  </si>
  <si>
    <t>Betona bruģa segums ietvēs (kopējā platība)</t>
  </si>
  <si>
    <t>l</t>
  </si>
  <si>
    <t>Darbu izmaksas</t>
  </si>
  <si>
    <t>Tranšeja - bedre VS uzmavām</t>
  </si>
  <si>
    <t>Kabeļu aizsargcaurules d=125 līdz 160 mm ieguldīšana gatavā tranšejā</t>
  </si>
  <si>
    <t>Kabeļa mehāniskā aizsarzība ar lentveida vai rievzobu profiliem</t>
  </si>
  <si>
    <t>VS 3 dzīslu kabeļa 120 - 240 mm2 montāža caurulē</t>
  </si>
  <si>
    <t xml:space="preserve">VS 3 dzīslu plastmasas izolācijas kabeļa no 120 mm2  savienošanas uzmavas montāža </t>
  </si>
  <si>
    <t>Rakšanas atļaujas saņemšana</t>
  </si>
  <si>
    <t>Rievzobu profils</t>
  </si>
  <si>
    <t>Brīdinājuma lenta "Uzmanību kabelis" 125mm</t>
  </si>
  <si>
    <t>I</t>
  </si>
  <si>
    <t>1.11</t>
  </si>
  <si>
    <t>1.12</t>
  </si>
  <si>
    <t>1.13</t>
  </si>
  <si>
    <t>1.14</t>
  </si>
  <si>
    <t>1.15</t>
  </si>
  <si>
    <t>1.16</t>
  </si>
  <si>
    <t>1.23</t>
  </si>
  <si>
    <t>1.24</t>
  </si>
  <si>
    <t>1.25</t>
  </si>
  <si>
    <t>1.26</t>
  </si>
  <si>
    <t>1.27</t>
  </si>
  <si>
    <t>1.28</t>
  </si>
  <si>
    <t>1.29</t>
  </si>
  <si>
    <t>6</t>
  </si>
  <si>
    <t>9</t>
  </si>
  <si>
    <t>4.8</t>
  </si>
  <si>
    <t>4.9</t>
  </si>
  <si>
    <t>7</t>
  </si>
  <si>
    <t>8</t>
  </si>
  <si>
    <t>10</t>
  </si>
  <si>
    <t>11</t>
  </si>
  <si>
    <t>12</t>
  </si>
  <si>
    <t>13</t>
  </si>
  <si>
    <t>14</t>
  </si>
  <si>
    <t>15</t>
  </si>
  <si>
    <t>16</t>
  </si>
  <si>
    <t>17</t>
  </si>
  <si>
    <t>18</t>
  </si>
  <si>
    <t>19</t>
  </si>
  <si>
    <t>20</t>
  </si>
  <si>
    <t>21</t>
  </si>
  <si>
    <t>22</t>
  </si>
  <si>
    <t>23</t>
  </si>
  <si>
    <t>24</t>
  </si>
  <si>
    <t>(darba veids vai konstruktīvā nosaukums)</t>
  </si>
  <si>
    <t>25</t>
  </si>
  <si>
    <t>26</t>
  </si>
  <si>
    <t>27</t>
  </si>
  <si>
    <t>28</t>
  </si>
  <si>
    <t>29</t>
  </si>
  <si>
    <t>30</t>
  </si>
  <si>
    <t>31</t>
  </si>
  <si>
    <t>32</t>
  </si>
  <si>
    <t>33</t>
  </si>
  <si>
    <t>34</t>
  </si>
  <si>
    <t>35</t>
  </si>
  <si>
    <t>36</t>
  </si>
  <si>
    <t>37</t>
  </si>
  <si>
    <t>38</t>
  </si>
  <si>
    <t>39</t>
  </si>
  <si>
    <t>40</t>
  </si>
  <si>
    <t>41</t>
  </si>
  <si>
    <t>42</t>
  </si>
  <si>
    <t>43</t>
  </si>
  <si>
    <t>80</t>
  </si>
  <si>
    <t>117</t>
  </si>
  <si>
    <t>Cauruļvadu skalošana, hidrauliskā pārbaude, uzmērīšana</t>
  </si>
  <si>
    <t>Rakšanas atļauju saņemšana</t>
  </si>
  <si>
    <t>Papildus montāžas darbi un materiāli</t>
  </si>
  <si>
    <t>Kopā :</t>
  </si>
  <si>
    <t>Mazās arhitektūras formas un ceļazīmes</t>
  </si>
  <si>
    <t>Tranšejas rakšana un aizbēršana</t>
  </si>
  <si>
    <t>1.Sagatavošanās darbi un tramvaju kustības novirzīšana pa vienu sliežu ceļu</t>
  </si>
  <si>
    <t>Pagaidu pieturvietas izbūve ar pārvietojamām betona plātnēm pirms esošas pieturvietas slēgšanas un pārbūves (saskaņā ar DOP), ieskaitot ceļa zīmju izvietošanu un informācijas nodrošināšanu esošā pieturvietā</t>
  </si>
  <si>
    <t>1.kopā</t>
  </si>
  <si>
    <t>2.kopā</t>
  </si>
  <si>
    <t>3.kopā</t>
  </si>
  <si>
    <t>Minerālmateriāla maisījuma fr.0/45, (N-III klase), 15cm kārtas būvniecība ietvēm un platformām</t>
  </si>
  <si>
    <t>Esošo komunikāciju aku vāku un kapju regulēšana atbilstoši projektētā seguma atzīmēm</t>
  </si>
  <si>
    <t>4.kopā</t>
  </si>
  <si>
    <t xml:space="preserve">Pamata nesošās kārtas būvniecība no frakcionētām granīta šķembām fr.31,5/63, Ev2≥150MPa, AADTj, smagie 101-500, H=20cm </t>
  </si>
  <si>
    <t>Divkomponentu poliuretāna zemsliežu palējums</t>
  </si>
  <si>
    <t>5.kopā</t>
  </si>
  <si>
    <t>Zemes darbi</t>
  </si>
  <si>
    <t xml:space="preserve">Sliežu ceļi </t>
  </si>
  <si>
    <t xml:space="preserve">Elekrtoķīmiskā aizsardzība. </t>
  </si>
  <si>
    <t>VS 3 dzīslu kabeļa 120 - 240 mm2 ieguldīšana gatavā tranšejā</t>
  </si>
  <si>
    <t xml:space="preserve">Teritorijas sadaļa, </t>
  </si>
  <si>
    <r>
      <t>Būves nosaukums:</t>
    </r>
    <r>
      <rPr>
        <u val="single"/>
        <sz val="10"/>
        <rFont val="Arial"/>
        <family val="2"/>
      </rPr>
      <t xml:space="preserve"> Jaunās tramvāju līnijas būvniecība posmā 18. Novembra iela-Veselības iela- Stropu ciems Daugavpilī</t>
    </r>
  </si>
  <si>
    <r>
      <t xml:space="preserve">Objekta nosaukums: </t>
    </r>
    <r>
      <rPr>
        <u val="single"/>
        <sz val="10"/>
        <rFont val="Arial"/>
        <family val="2"/>
      </rPr>
      <t xml:space="preserve"> Jaunās tramvāju līnijas būvniecība posmā 18. Novembra iela-Veselības iela- Stropu ciems Daugavpilī</t>
    </r>
  </si>
  <si>
    <t>Objekta adrese: 18. Novembra iela-Veselības iela- Stropu ciems Daugavpilī</t>
  </si>
  <si>
    <r>
      <t xml:space="preserve">Pasūtījums </t>
    </r>
    <r>
      <rPr>
        <u val="single"/>
        <sz val="10"/>
        <rFont val="Arial"/>
        <family val="2"/>
      </rPr>
      <t>Nr. 16TRAMV</t>
    </r>
  </si>
  <si>
    <t>Pieturvietu nojumes izbūve.</t>
  </si>
  <si>
    <t>Pieturvietu nojumes (I.tips).</t>
  </si>
  <si>
    <t>Pieturvietu nojumes (II.tips).</t>
  </si>
  <si>
    <t>1. Kopā:</t>
  </si>
  <si>
    <t>2.</t>
  </si>
  <si>
    <t>Speciālās ceļa zīmes savietotās ar atkritumu urnām pieturvietu platformās (elementu savienošanas veids — metināti) t.sk.</t>
  </si>
  <si>
    <t>Atsēišķi stāvošās atkritumu urnas (sk. Kopā)</t>
  </si>
  <si>
    <t>3.</t>
  </si>
  <si>
    <t>Atsevišķi stāvošs sols Nippon sols NIP200 vai analogs. Koka virsmas krāsa - ozolkoka krāsa, metāla kāju krāsa RAL 7024, precizējama pie ražotāja, vai cita precizējot ar pasūtītāju.</t>
  </si>
  <si>
    <t>4.</t>
  </si>
  <si>
    <t>5.</t>
  </si>
  <si>
    <t>Barjeras (1 posms 2 metri) elementi savstarpēji metināti</t>
  </si>
  <si>
    <t>2-5.Kopā:</t>
  </si>
  <si>
    <t>6.</t>
  </si>
  <si>
    <t>Betona prizmas bruģis 0,2x0,1m, h=6cm, pelēkā krāsa, abrazīvā virsma</t>
  </si>
  <si>
    <t>Vadlīnija, prizmas reljefa (strīpas) betona bruģis pēlēkā krāsa,  0,2x0,1m, h=6cm</t>
  </si>
  <si>
    <t>Punktota prizma 0,2x0,1m, h=6cm, dzeltenā krāsa</t>
  </si>
  <si>
    <t>Nesaistītu minerālmat. izlīdzinošā kārta fr.2/5 mm, h=5cm</t>
  </si>
  <si>
    <t>6.1.2</t>
  </si>
  <si>
    <t>6.1.1</t>
  </si>
  <si>
    <t>Betona bruģa segums gājēju pārējās</t>
  </si>
  <si>
    <t>Betona prizmas bruģis 0,2x0,1m, h=6cm, sarkanā krāsa, abrazīvā virsma</t>
  </si>
  <si>
    <t>6.2.1</t>
  </si>
  <si>
    <t>6.2.2</t>
  </si>
  <si>
    <t>Betona bruģa segums pieturu platformās (kopā)</t>
  </si>
  <si>
    <t>Betona bruģa segums rampās (kopā)</t>
  </si>
  <si>
    <t xml:space="preserve">L-veida slīpa apmale platums 0.1m, 
(h no 0.25m līdz 0.1m 5m posmā)
</t>
  </si>
  <si>
    <t xml:space="preserve">L-veida apmales, platums 0.1m, h=0.25m
</t>
  </si>
  <si>
    <t>6.3.1</t>
  </si>
  <si>
    <t>6.3.2</t>
  </si>
  <si>
    <t>6.4.1</t>
  </si>
  <si>
    <t>6.4.2</t>
  </si>
  <si>
    <t>6.5.1</t>
  </si>
  <si>
    <t>6.5.2</t>
  </si>
  <si>
    <t>6.Kopā:</t>
  </si>
  <si>
    <t>Pavisam:</t>
  </si>
  <si>
    <t>Ceļu daļa</t>
  </si>
  <si>
    <t>Sagatavošanās un demontāžas darbi</t>
  </si>
  <si>
    <t>Mobilizācija un būvlaukuma ierīkošana</t>
  </si>
  <si>
    <t>kompl.</t>
  </si>
  <si>
    <t>Satiksmes organizācijas pasākumi būvdarbu laikā (zīmes, pagaidu brauktuves un segas konstrukcijas, plakāti, pagaidu luksofori, satiksmes organizācijas plāni un shēmas, sabiedriskā transporta kustība, pagaidu pieturvietas, utt.)</t>
  </si>
  <si>
    <t>Ielu sarkano līniju, inženierkomunikāciju, visu būvasu uzmērīšana, nospraušana, vietējā atbalsta tīkla izveidošana</t>
  </si>
  <si>
    <t>Objekta uzmērīšana digitālā formā pēc darbu pabeigšanas, izpilduzmērījumu izstrāde</t>
  </si>
  <si>
    <t>Esoša brauktuves asfaltbetona seguma frēzēšana, transports uz būvuzņēmēja atbērtni, h=15,0 cm (10,0 - 20.0 cm)</t>
  </si>
  <si>
    <t>Esošu brauktuves apmaļu demontāža un transports uz būvuzņēmēja atbērtni</t>
  </si>
  <si>
    <t>Esošu ietvju asfaltbetona seguma nojaukšana ieskaitot apmales, transports uz būvuzņēmēja atbērtni, h=5,0 cm</t>
  </si>
  <si>
    <t>Esošu gājēju barjeru saudzīga demontāža, transports uz pasūtītāja noliktavu, paredzēta uzstādīšana atpakaļ projektā norādītajās vietās</t>
  </si>
  <si>
    <t>Esošu transporta pieturvietu aprīkojuma (nojumes, soli, atkritumu urnas u.c.) demontāža un transportēšana uz būvuzņēmēja atbērtni</t>
  </si>
  <si>
    <t>Ceļa zīmju un stabu demontāža un transportēšana uz atbērtni</t>
  </si>
  <si>
    <t>gab.</t>
  </si>
  <si>
    <t>Esošā stiepļu žoga demontāža (ieskaitot balstus un vārtus) un utilizācija</t>
  </si>
  <si>
    <t>Esošā koka žoga (ieskaitot balstus un vārtus) demontāža un utilizācija</t>
  </si>
  <si>
    <t xml:space="preserve">Esošu visa veida dzelzsbetona, betona un mūra konstrukciju demontāža un transports uz būvuzņēmēja atbērtni (atbalstsienas, balsti, mūri, betona pamati, trepes, dobes utt.)  </t>
  </si>
  <si>
    <t>Esošu būvgružu, atkritumu savākšana un transports uz būvuzņēmēja atbērtni</t>
  </si>
  <si>
    <t>Esošu saglabājamu visa veida kabeļu atrakšana padziļināšana, vai paaugstināšana atbilstoši projekta vertikālajam plānojumam</t>
  </si>
  <si>
    <t>Esošu visa veida kabeļu atrakšana, aizbēršana un aizsardzība ar divdaļīgām saliekamām aizsargčaulām 110 mm</t>
  </si>
  <si>
    <t>Esošo gāzes vadu armatūru kapju saglabāšana un aizsardzība, pacelšana vai pazemināšana līdz projektētajai virsmai, vajadzības gadījumā nomaiņa uz peldoša tipa (apjoms un vieta ir precizējami darba gaitā objektā uz vietas atbilstoši situācijai uz būvniecības brīdi)</t>
  </si>
  <si>
    <t>Esošu visa veida, darbu apjomos neuskaitītu komunikāciju vāku regulēšana ar betona gredzeniem, nomaiņa ar peldoša veida un izbūve ielas sarkano līniju robežās projektētajās virsmas atzīmēs</t>
  </si>
  <si>
    <t>Papildus projektēšanas darbi objektam būvniecības laikā, atbilstoši situācijai uz būvdarbu brīdi</t>
  </si>
  <si>
    <t>Esošu poligonometrijas punktu, reperu saglabāšana, aizsardzība, atjaunošana un pārcelšana, izstrādājot tehnisko dokumenetāciju, plānus, saskaņojot ar īpašnieku utt.</t>
  </si>
  <si>
    <t>Esošu inženierkomunikāciju atšurfēšana (pirms būvdarbu uzsākšanas, apjoms precizējams darba gaitā, nodrošinot tīklu aizsardzību un saglabāšanu) un atrašanās vietas precizēšana, nospraušana dabā, darbi inžnierrtīklu tuvumā ir veicami bez tehnikas un mehānismu pielietošanas</t>
  </si>
  <si>
    <t>Izlīdzinošā frēzēšana, ar iespējamu šķērsprofila korekciju, projekta virsmu savienošanai ar esošo, h=3,0 - 5,0cm</t>
  </si>
  <si>
    <t>Zemes klātnes būvniecības darbi</t>
  </si>
  <si>
    <r>
      <t>m</t>
    </r>
    <r>
      <rPr>
        <vertAlign val="superscript"/>
        <sz val="10"/>
        <rFont val="Arial"/>
        <family val="2"/>
      </rPr>
      <t>2</t>
    </r>
  </si>
  <si>
    <r>
      <t>m</t>
    </r>
    <r>
      <rPr>
        <vertAlign val="superscript"/>
        <sz val="10"/>
        <rFont val="Arial"/>
        <family val="2"/>
      </rPr>
      <t>3</t>
    </r>
  </si>
  <si>
    <t>Augsnes virskārtas kārtas norakšana un transports uz atbērtni, vai izmantošana piebērumu izbūvei sadalošajās joslās un zem zālāju teritorijām h=30.0cm (10.0 - 50.0 cm)</t>
  </si>
  <si>
    <t xml:space="preserve">Esošu vājas nestspējas, būvniecībai nederīgo grunšu izrakšana un izraktā materiāla transports uz būvuzņēmēja atbērtni </t>
  </si>
  <si>
    <r>
      <t>Grunts ierakumu</t>
    </r>
    <r>
      <rPr>
        <sz val="10"/>
        <rFont val="Arial"/>
        <family val="2"/>
      </rPr>
      <t xml:space="preserve"> izbūve visā objektā kopā ceļiem, ietvēm, nogāzēm un zālāju teritorijām, </t>
    </r>
    <r>
      <rPr>
        <b/>
        <sz val="10"/>
        <rFont val="Arial"/>
        <family val="2"/>
      </rPr>
      <t>paredzot transportu uz būvuzņēmēja atbērtni</t>
    </r>
    <r>
      <rPr>
        <sz val="10"/>
        <rFont val="Arial"/>
        <family val="2"/>
      </rPr>
      <t xml:space="preserve"> (materiāla apjoms precizējams darba gaitā, atbilstoši objektā noraktajam grunts materiālam)</t>
    </r>
  </si>
  <si>
    <r>
      <t>Grunts ierakumu</t>
    </r>
    <r>
      <rPr>
        <sz val="10"/>
        <rFont val="Arial"/>
        <family val="2"/>
      </rPr>
      <t xml:space="preserve"> izbūve visā objektā kopā ceļiem, ietvēm, nogāzēm un zālāju teritorijām, </t>
    </r>
    <r>
      <rPr>
        <b/>
        <sz val="10"/>
        <rFont val="Arial"/>
        <family val="2"/>
      </rPr>
      <t>paredzot transportu un izlīdzināšanu objekta robežās</t>
    </r>
    <r>
      <rPr>
        <sz val="10"/>
        <rFont val="Arial"/>
        <family val="2"/>
      </rPr>
      <t xml:space="preserve"> (materiāla apjoms precizējams darba gaitā, atbilstoši objektā noraktajam grunts materiālam)</t>
    </r>
  </si>
  <si>
    <r>
      <t>Grunts ierakumu</t>
    </r>
    <r>
      <rPr>
        <sz val="10"/>
        <rFont val="Arial"/>
        <family val="2"/>
      </rPr>
      <t xml:space="preserve"> izbūve visā objektā kopā ceļiem, ietvēm, nogāzēm un zālāju teritorijām, </t>
    </r>
    <r>
      <rPr>
        <b/>
        <sz val="10"/>
        <rFont val="Arial"/>
        <family val="2"/>
      </rPr>
      <t>paredzot atkārtotu pielietošanu objektā</t>
    </r>
    <r>
      <rPr>
        <sz val="10"/>
        <rFont val="Arial"/>
        <family val="2"/>
      </rPr>
      <t xml:space="preserve"> uzbērumu būvniecībā (materiāla apjoms precizējams darba gaitā, atbilstoši objektā noraktajam grunts materiālam)</t>
    </r>
  </si>
  <si>
    <r>
      <t>Grunts uzbēruma</t>
    </r>
    <r>
      <rPr>
        <sz val="10"/>
        <rFont val="Arial"/>
        <family val="2"/>
      </rPr>
      <t xml:space="preserve"> izbūve </t>
    </r>
    <r>
      <rPr>
        <b/>
        <sz val="10"/>
        <rFont val="Arial"/>
        <family val="2"/>
      </rPr>
      <t>no objektā noraktā grunts materiāla</t>
    </r>
    <r>
      <rPr>
        <sz val="10"/>
        <rFont val="Arial"/>
        <family val="2"/>
      </rPr>
      <t xml:space="preserve"> (ieskaitot vietas, kur tiks demontētas vājas nestspējas būvniecībai neatbilstošās gruntis), bez organikas piemaisījumiem h=0.0 – 5.0 m, </t>
    </r>
    <r>
      <rPr>
        <b/>
        <sz val="10"/>
        <rFont val="Arial"/>
        <family val="2"/>
      </rPr>
      <t>Evaj=45 MPa</t>
    </r>
    <r>
      <rPr>
        <sz val="10"/>
        <rFont val="Arial"/>
        <family val="2"/>
      </rPr>
      <t xml:space="preserve"> (materiāla apjoms precizējams darba gaitā, atbilstoši objektā noraktajam grunts materiālam)</t>
    </r>
  </si>
  <si>
    <r>
      <t>Grunts uzbēruma</t>
    </r>
    <r>
      <rPr>
        <sz val="10"/>
        <rFont val="Arial"/>
        <family val="2"/>
      </rPr>
      <t xml:space="preserve"> izbūve (zālāju teritoriju un ietvju gultnes grunts piebēršana) no objektā norakta grunts materiāla, bez būvgružu un atkritumu piemaisījumiem h=0.0 – 1.0 m, </t>
    </r>
    <r>
      <rPr>
        <b/>
        <sz val="10"/>
        <rFont val="Arial"/>
        <family val="2"/>
      </rPr>
      <t>Evaj=25 MPa</t>
    </r>
    <r>
      <rPr>
        <sz val="10"/>
        <rFont val="Arial"/>
        <family val="2"/>
      </rPr>
      <t xml:space="preserve">  (materiāla apjoms precizējams darba gaitā, atbilstoši objektā noraktajam grunts materiālam)</t>
    </r>
  </si>
  <si>
    <r>
      <t>Grunts uzbēruma</t>
    </r>
    <r>
      <rPr>
        <sz val="10"/>
        <rFont val="Arial"/>
        <family val="2"/>
      </rPr>
      <t xml:space="preserve"> izbūve </t>
    </r>
    <r>
      <rPr>
        <b/>
        <sz val="10"/>
        <rFont val="Arial"/>
        <family val="2"/>
      </rPr>
      <t>no rupjas klāt pievestas grunts</t>
    </r>
    <r>
      <rPr>
        <sz val="10"/>
        <rFont val="Arial"/>
        <family val="2"/>
      </rPr>
      <t xml:space="preserve"> (ieskaitot vietas, kur tiks demontētas vājas nestspējas būvniecībai neatbilstošās gruntis) bez organikas piemaisījumiem h=0.0 – 5.0 m, </t>
    </r>
    <r>
      <rPr>
        <b/>
        <sz val="10"/>
        <rFont val="Arial"/>
        <family val="2"/>
      </rPr>
      <t>Evaj=45 MPa</t>
    </r>
    <r>
      <rPr>
        <sz val="10"/>
        <rFont val="Arial"/>
        <family val="2"/>
      </rPr>
      <t xml:space="preserve"> (materiāla apjoms precizējams darba gaitā, atbilstoši objektā noraktajam grunts materiālam)</t>
    </r>
  </si>
  <si>
    <t>Ceļa trases izlīdzināšana, planēšana, profilēšana un sablietēšana pirms uzbēruma vai segas konstrukcijas  būvniecības darbiem (ieskaitot ietves)</t>
  </si>
  <si>
    <t>Dažādas nestspējas grunts slāņu armēšana un atdalīšana ar ģeosintētiskajiem materiāliem, vietās, kur grunts apmaiņas darbus nav iespējams veikt (apjoms precizējams būvdarbu laikā, zemes klātnes būvniecības laikā)</t>
  </si>
  <si>
    <t>Stāvu nogāžu nostiprināšana ar preterozijas biopaklāju</t>
  </si>
  <si>
    <t>Ceļa segas konstrukciju izbūves darbi</t>
  </si>
  <si>
    <t>1. segas konstrukcijas tips - ielas</t>
  </si>
  <si>
    <t>Asfaltbetona AC11 surf 50/70, S-III minerālmateriāla klase, izbūve h=4,0cm biezumā</t>
  </si>
  <si>
    <t>Asfaltbetona AC22 bin 70/100, S-IV minerālmateriāla klase, izbūve h=6,0cm biezumā</t>
  </si>
  <si>
    <t>Asfaltbetona AC32 base/bin, S-IV minerālmateriāla klase, izbūve h=10,0cm biezumā</t>
  </si>
  <si>
    <t>Minerālmateriāla maisījums fr.0/45, N-II klase, izbūve h=10,0cm biezumā, Ev2&gt;150MPa</t>
  </si>
  <si>
    <t>Minerālmateriāla maisījums fr.0/56, N-III klase, izbūve h=20,0cm biezumā</t>
  </si>
  <si>
    <t>Rupjas drenējošas smilts izbūve 40,0cm biezumā, Ev2&gt;80MPa</t>
  </si>
  <si>
    <t>2. segas konstrukcijas tips - iebrauktuves, stāvvietas</t>
  </si>
  <si>
    <t>Asfaltbetona AC11 surf 50/70, S-IV minerālmateriāla klase, izbūve h=4,0cm biezumā</t>
  </si>
  <si>
    <t>Asfaltbetona AC22 base/bin, S-IV minerālmateriāla klase, izbūve h=7,0cm biezumā</t>
  </si>
  <si>
    <t>Minerālmateriāla maisījums fr.0/45, N-III klase, izbūve h=10,0cm biezumā, Ev2&gt;120MPa</t>
  </si>
  <si>
    <t>Minerālmateriāla maisījums fr.0/56, N-IV klase, izbūve h=15,0cm biezumā</t>
  </si>
  <si>
    <t>Rupjas drenējošas smilts izbūve 30,0cm biezumā, Ev2&gt;60MPa</t>
  </si>
  <si>
    <t>3. segas konstrukcijas tips - bruģētas pieturas</t>
  </si>
  <si>
    <t>Pelēka taisnsūra betona bruģakmens 100x200x120mm izbūve</t>
  </si>
  <si>
    <t>Nesaistītu minerālmateriālu izlīdzinošā kārtas fr.2/5 izbūve h=5,0cm biezumā</t>
  </si>
  <si>
    <t>4. segas konstrukcijas tips - bruģētas iebrauktuves</t>
  </si>
  <si>
    <t>Pelēka taisnsūra betona bruģakmens 100x200x80mm izbūve</t>
  </si>
  <si>
    <t>5. segas konstrukcijas tips - dabīgā apaļakmens bruģa segums</t>
  </si>
  <si>
    <t>Dabīgā apaļakmens bruģa d~20,0cm izbūve</t>
  </si>
  <si>
    <t>Nesaistītu minerālmateriālu izlīdzinošā kārtas fr.2/5 + sausā cementa java C20/25 izbūve h=5,0cm biezumā</t>
  </si>
  <si>
    <t>Minerālmateriāla maisījums fr.0/45, N-III klase, izbūve h=20,0cm biezumā, Ev2&gt;120MPa</t>
  </si>
  <si>
    <t>6. segas konstrukcijas tips - dabīgā kaltā bruģakmens segums</t>
  </si>
  <si>
    <t>Dabīgais kaltais bruģakmens ~100x150-200x150mm izbūve</t>
  </si>
  <si>
    <t>7. segas konstrukcijas tips - bruģakmens ietves</t>
  </si>
  <si>
    <t>Pelēka taisnstūra betona bruģakmens 100x200x80mm izbūve</t>
  </si>
  <si>
    <t>Sarkana taisnstūra betona bruģakmens 100x200x80mm izbūve</t>
  </si>
  <si>
    <t>Minerālmateriāla maisījums fr.0/32p, izbūve h=15,0cm biezumā</t>
  </si>
  <si>
    <t>Rupjas drenējošas smilts izbūve 30,0cm biezumā</t>
  </si>
  <si>
    <t>8. segas konstrukcijas tips - asfaltētas ietves</t>
  </si>
  <si>
    <t>Asfaltbetona AC8 surf, izbūve h=5,0cm biezumā</t>
  </si>
  <si>
    <t>9. segas konstrukcijas tips - zālāji</t>
  </si>
  <si>
    <t>Apazaļumošana - augsnes un daudzgadīga zālāja sēklu maisījuma izbūve zālāja teritorijām, h=15,0cm</t>
  </si>
  <si>
    <t>10. segas konstrukcijas tips - ceļa nomales</t>
  </si>
  <si>
    <t>Minerālmateriāla maisījums fr.0/32s, N-III klase, izbūve h=20,0cm biezumā (izbūvēt divās kārtās)</t>
  </si>
  <si>
    <t>11. segas konstrukcijas tips - asfalta virskārtas atjaunošana</t>
  </si>
  <si>
    <t>Apmales un konstrukcijas</t>
  </si>
  <si>
    <t>skatīt SC daļā</t>
  </si>
  <si>
    <t>papildus apjoms arī SC daļā</t>
  </si>
  <si>
    <t>pieturvietu platformu bruģakmens apjomu skatīt SC daļā</t>
  </si>
  <si>
    <t>Minerālmateriāla pamata kārtas izbūve zem ietvju apmalēm un betona palisādēm, 40,0 cm platumā, fr.0/45, h=10,0 cm</t>
  </si>
  <si>
    <t>Satiksmes organizācijas tehniskie līdzekļi, luksoforobjekti, labiekārtojums</t>
  </si>
  <si>
    <t>Gājēju barjeru uzstādīšana</t>
  </si>
  <si>
    <t>Lokanu plastmasas stabiņu uzstādīšana h=0,75m</t>
  </si>
  <si>
    <t>Satiksmes organizācijas projekta pārskaņošana pirms izbūves atbilstoši situācijai uz būvniecības brīdi un cz. teksta, burtu augstuma, zīmju novietojuma, stiprinājumu precizēšana pirms izbūves darbiem</t>
  </si>
  <si>
    <t>Jauna 1.tipa žoga uzstādīšana, ieskaitot balstus un stiprinājumus</t>
  </si>
  <si>
    <t>Jauna 1.tipa žoga transporta un gājēju veramu vārtu uzstādīšana un aprīkošana, ieskaitot balstus un stiprinājumus, izmērus precizējot un saskaņojot ar Pasūtītāju</t>
  </si>
  <si>
    <t>Jauna 2.tipa žoga uzstādīšana, ieskaitot balstus, pasētu un stiprinājumus</t>
  </si>
  <si>
    <t>Jauna 2.tipa žoga transporta veramu vārtu uzstādīšana un aprīkošana, ieskaitot balstus un stiprinājumus, izmērus precizējot un saskaņojot ar Pasūtītāju</t>
  </si>
  <si>
    <t>Jauna 2.tipa žoga transporta bīdāmu vārtu uzstādīšana un aprīkošana ar automātiku, ieskaitot balstus un stiprinājumus, izmērus precizējot un saskaņojot ar Pasūtītāju</t>
  </si>
  <si>
    <t>Jauna 2.tipa žoga gājēju veramu vārtu uzstādīšana un aprīkošana, ieskaitot balstus un stiprinājumus, izmērus precizējot un saskaņojot ar Pasūtītāju</t>
  </si>
  <si>
    <t>Cinkoto metāla balstu uzstādīšana</t>
  </si>
  <si>
    <t>Cinkoto metāla balstu ar liekto konsoli uzstādīšana</t>
  </si>
  <si>
    <t>Ceļa zīmes Nr. 103 uzstādīšana</t>
  </si>
  <si>
    <t>Ceļa zīmes Nr. 104 uzstādīšana</t>
  </si>
  <si>
    <t>Ceļa zīmes Nr. 133 uzstādīšana</t>
  </si>
  <si>
    <t>Ceļa zīmes Nr. 201 uzstādīšana</t>
  </si>
  <si>
    <t>Ceļa zīmes Nr. 202 uzstādīšana</t>
  </si>
  <si>
    <t>Ceļa zīmes Nr. 206 uzstādīšana</t>
  </si>
  <si>
    <t>Ceļa zīmes Nr. 207 uzstādīšana</t>
  </si>
  <si>
    <t>Ceļa zīmes Nr. 301 uzstādīšana</t>
  </si>
  <si>
    <t>Ceļa zīmes Nr. 326 uzstādīšana</t>
  </si>
  <si>
    <t>Ceļa zīmes Nr. 412 uzstādīšana</t>
  </si>
  <si>
    <t>Ceļa zīmes Nr. 417 uzstādīšana</t>
  </si>
  <si>
    <t>Ceļa zīmes Nr. 418 uzstādīšana</t>
  </si>
  <si>
    <t>Ceļa zīmes Nr. 505 uzstādīšana</t>
  </si>
  <si>
    <t>Ceļa zīmes Nr. 535 uzstādīšana</t>
  </si>
  <si>
    <t>Ceļa zīmes Nr. 536 uzstādīšana</t>
  </si>
  <si>
    <t>Ceļa zīmes Nr. 541 uzstādīšana</t>
  </si>
  <si>
    <t>Ceļa zīmes Nr. 814 uzstādīšana</t>
  </si>
  <si>
    <t>Ceļa  vertikālo apzīmējumu Nr.906 (0.25m platumā) uzstādīšana</t>
  </si>
  <si>
    <t>Ceļa horizontālo apzīmējumu Nr.920 uzklāšana ar termoplastiskiem materiāliem, 10 cm platumā (uzklāšana izmantojot mehānismus)</t>
  </si>
  <si>
    <t>Ceļa horizontālo apzīmējumu Nr.922 uzklāšana ar termoplastiskiem materiāliem, 10 cm platumā (uzklāšana izmantojot mehānismus)</t>
  </si>
  <si>
    <t>Ceļa horizontālo apzīmējumu Nr.923 uzklāšana ar termoplastiskiem materiāliem, 10 cm platumā (uzklāšana izmantojot mehānismus)</t>
  </si>
  <si>
    <t>Ceļa horizontālo apzīmējumu Nr.925 uzklāšana ar termoplastiskiem materiāliem, 10 cm platumā (uzklāšana izmantojot mehānismus)</t>
  </si>
  <si>
    <t>Ceļa horizontālo apzīmējumu Nr.926 uzklāšana ar termoplastiskiem materiāliem, 40 cm platumā (uzklāšana ar roku darbu)</t>
  </si>
  <si>
    <t>Ceļa horizontālo apzīmējumu Nr.929 uzklāšana ar termoplastiskiem materiāliem, 40 cm platumā (uzklāšana ar roku darbu)</t>
  </si>
  <si>
    <t>Ceļa horizontālo apzīmējumu Nr.930 uzklāšana ar termoplastiskiem materiāliem, 40 cm platumā (uzklāšana ar roku darbu)</t>
  </si>
  <si>
    <t>Ceļa horizontālo apzīmējumu Nr.931 uzklāšana ar termoplastiskiem materiāliem, 40 cm platumā (uzklāšana ar roku darbu)</t>
  </si>
  <si>
    <t>Luksoforobjekta ierīkošana/rekonstrukcija Vasarnīcu ielā</t>
  </si>
  <si>
    <t>Elektriskie tīkli</t>
  </si>
  <si>
    <t>Brīdīnājuma lenta sarkanā</t>
  </si>
  <si>
    <t xml:space="preserve"> Kabeļu aka ar kronšteiniem/skrūvēm</t>
  </si>
  <si>
    <t xml:space="preserve"> Akas lūka slodze līdz 10t</t>
  </si>
  <si>
    <t xml:space="preserve"> Universālāatslēga aku lūkām</t>
  </si>
  <si>
    <t xml:space="preserve"> PET kanalizācijas caurule ∅50</t>
  </si>
  <si>
    <t xml:space="preserve"> PET kanalizācijas caurule ∅110</t>
  </si>
  <si>
    <t xml:space="preserve"> PET kanalizācijas caurule ∅75</t>
  </si>
  <si>
    <t xml:space="preserve"> Smiltis</t>
  </si>
  <si>
    <t>Luksofors</t>
  </si>
  <si>
    <t>Luksofora stabs ar pamatu un blīvi</t>
  </si>
  <si>
    <t>Luksoforu balstenis</t>
  </si>
  <si>
    <t>Ceļa zīmju balstenis</t>
  </si>
  <si>
    <t>Transporta luksofors LED 3x200mm FUTURIT3-230V-DIM</t>
  </si>
  <si>
    <t>Gājēju luksofors LED 2x200 FUTURLED2-230V-DIM vai analogs</t>
  </si>
  <si>
    <t>Tramvaja luksofors LED FUTURLED2-230V-DIM vai analogs</t>
  </si>
  <si>
    <t>Izsaukuma poga</t>
  </si>
  <si>
    <t>Kontrol kabelis NYY-19x1,5 vai analogs</t>
  </si>
  <si>
    <t>Kontrol kabelis NYY-14x1,5 vai analogs</t>
  </si>
  <si>
    <t>Kontrol kabelis NYY-7x1,5 vai analogs</t>
  </si>
  <si>
    <t>Kab. UTPf-OUTDOOR 4x2xO.5  5katar gēlu vai analogs</t>
  </si>
  <si>
    <t>ID-kab. SIF 1x1,5 HK-60*c līdz 180*C</t>
  </si>
  <si>
    <t>Darbu apjomi</t>
  </si>
  <si>
    <t>Demontāžas darbi (luksofori, stati, caurules, kabeļi un akas)</t>
  </si>
  <si>
    <t>obj.</t>
  </si>
  <si>
    <t>Luksofora statnes uzstādīšana</t>
  </si>
  <si>
    <t>Luksofora balsteņa montāža</t>
  </si>
  <si>
    <t>Ceļa zīmes balsteņa montāža</t>
  </si>
  <si>
    <t>Luksoforu montāža un uzstādīšana uz balsteņa</t>
  </si>
  <si>
    <t>Kabeļu brīdinājuma lentas ieklāšana</t>
  </si>
  <si>
    <t>Indukcijas cilpas uzstādīšana</t>
  </si>
  <si>
    <t>Plastikas cauruļu noguldīšana tranšejā</t>
  </si>
  <si>
    <t>Kontroliera programmēšana un darbības pārbaude objektā</t>
  </si>
  <si>
    <t>Kabeļu ievilkšana aizsargcaurulēs, dzīslu galu apdare un pievienošana</t>
  </si>
  <si>
    <t>Trases nospraušana</t>
  </si>
  <si>
    <t>Kabeļu tranšejas rakšana (roku darbs)</t>
  </si>
  <si>
    <t>Kabeļu tranšejas aizbēršana un virsmas seguma atjaunošana</t>
  </si>
  <si>
    <t>Luksoforu objekta digitālais uzmērījums</t>
  </si>
  <si>
    <t>Luksoforobjekta ierīkošana/rekonstrukcija Čiekuru ielā</t>
  </si>
  <si>
    <t>Luksoforobjekta ierīkošana/rekonstrukcija Veselības ielā</t>
  </si>
  <si>
    <t>Luksofora kontrollera programmēšanas kartes</t>
  </si>
  <si>
    <t>Luksofora stabs(konsole) ar pamatu un blīvi</t>
  </si>
  <si>
    <t>Luksfora kontrollera programmēšanas kartes montāža</t>
  </si>
  <si>
    <t>Luksofora iznesumu konsoles montāža</t>
  </si>
  <si>
    <t>Luksoforu montāža un uzstādīšana uz konsoles</t>
  </si>
  <si>
    <t>Sliežu pārmiju vadības sistēmas</t>
  </si>
  <si>
    <t>Būvkonstrukcijas</t>
  </si>
  <si>
    <t>Demotāžas darbi</t>
  </si>
  <si>
    <t>Kontakttīkla balsta demontāža</t>
  </si>
  <si>
    <t>Virsmas atjaunošana un grunts piebēršana, pēc balsta demontāžas</t>
  </si>
  <si>
    <t>Troses atsaites demontāža (līdz 30m)</t>
  </si>
  <si>
    <t>Bandāžas demontāža</t>
  </si>
  <si>
    <t>Traversas demontāža</t>
  </si>
  <si>
    <t>Montāžas darbi</t>
  </si>
  <si>
    <t>Kontakttīkla balsta montāža 8.0kN</t>
  </si>
  <si>
    <t>Kontakttīkla balsts 8.0kN ar/bez lūkas</t>
  </si>
  <si>
    <t>Balsta pamats, balstam 8.0kN ar stiprinājumiem</t>
  </si>
  <si>
    <t>Kontakttīkla balsta montāža 13.0kN</t>
  </si>
  <si>
    <t>Kontakttīkla balsts 13.0kN ar/bez lūkas</t>
  </si>
  <si>
    <t>Balsta pamats, balstam 13.0kN ar stiprinājumiem</t>
  </si>
  <si>
    <t>Traversas uz kontakttīkla balsta ar enkurojumu montāža</t>
  </si>
  <si>
    <t>Troses turētājs traversai</t>
  </si>
  <si>
    <t>Šarnīra cilpa traversai</t>
  </si>
  <si>
    <t>Stiklašķiedras traversa l=4m; d=55mm</t>
  </si>
  <si>
    <t>Stiklašķiedras traversa l=6m; d=55mm</t>
  </si>
  <si>
    <t>Stiklašķiedras traversa l=7m; d=55mm</t>
  </si>
  <si>
    <t>Šarnīrsavienojums uzstādīšanai uz stiklašķiedras traversas d=55mm</t>
  </si>
  <si>
    <t>Uzkares savienojums stiklašķiedras traversai d=55mm ar gredzenu</t>
  </si>
  <si>
    <t>Uzkares savienojums stiklašķiedras traversai d=55mm ar dubultiem gredzeniem</t>
  </si>
  <si>
    <t>Savienojuma lenta BANDIT 10kN,19.05mmx0,76mmx30.5m</t>
  </si>
  <si>
    <t xml:space="preserve">Savienojuma skava </t>
  </si>
  <si>
    <t>Savienojuma cilindrs parafīla trosei d=13.5mm</t>
  </si>
  <si>
    <t>Parafīla trose D=13.5mm; 12kN; 0.18kg/m</t>
  </si>
  <si>
    <t>Truošais āķis BANDIT; 10.5kN</t>
  </si>
  <si>
    <t>Papildus stiprinājumu komplekts traversai</t>
  </si>
  <si>
    <t>Turētājkomplekta montāža</t>
  </si>
  <si>
    <t>Turētājs traversai d=55mm</t>
  </si>
  <si>
    <t>Turētājs</t>
  </si>
  <si>
    <t>Stiepļu komplekts</t>
  </si>
  <si>
    <t>Spaile</t>
  </si>
  <si>
    <t>Turētājs parafīla trosei d=13.5mm M16</t>
  </si>
  <si>
    <t>Spaile M16</t>
  </si>
  <si>
    <t>Izolators M16</t>
  </si>
  <si>
    <t>Vītņtapa M16</t>
  </si>
  <si>
    <t>Līkumturētāja komplekta montāža</t>
  </si>
  <si>
    <t>Līkumurētājs III L=2400mm, 10,5°-14°</t>
  </si>
  <si>
    <t>Līkumurētājs IV L=3000mm, 14,5°-30°</t>
  </si>
  <si>
    <t>Turētājplecs traversai</t>
  </si>
  <si>
    <t>Izolējošā cilpa l=150mm</t>
  </si>
  <si>
    <t>Turētājs traversai</t>
  </si>
  <si>
    <t>Turētājs parafīla trosei d=13.5mm</t>
  </si>
  <si>
    <t>Turētājplecs parafīla trosei</t>
  </si>
  <si>
    <t>Atsaites un bandāžas montāža uz balsta</t>
  </si>
  <si>
    <t>Stiprinājumu koplekts atsaitēm</t>
  </si>
  <si>
    <t>Kontaktvads 100mm² A-tipa</t>
  </si>
  <si>
    <t>Kontaktvada savienojuma cilindrs ar sešām skrūvēm, biezums 18mm</t>
  </si>
  <si>
    <t>Gaisvada pārmijas montāža</t>
  </si>
  <si>
    <t>Mehāniskā pārmija</t>
  </si>
  <si>
    <t>Stiprinājuma elementu komplekts</t>
  </si>
  <si>
    <t>Kontakttīkla pārveide būvdarbu laikā</t>
  </si>
  <si>
    <t>Kontkattīkla regulācija pēc pilnas izbūves</t>
  </si>
  <si>
    <t>Kontakttīkla detaļu uzkrājuma rezerve</t>
  </si>
  <si>
    <t>Sekcijas savienojums ar kabeli  NSGAFöu 1.8/3kV 1×240mm2 un divām klemmēm</t>
  </si>
  <si>
    <t>Sekcijas izolators</t>
  </si>
  <si>
    <t>Demotāžas darbi. Kopā:</t>
  </si>
  <si>
    <t>Posms: Tramvaja kontakttīkla izbūve jaunbūvējamā posmā. No 18 Novembra ielas un Vasarnīcu ielas krustojuma, pa projektējamo līniju, līdz pie slēgumam Vasarnīcu ielā, pie esošās tramvaja līnijas.</t>
  </si>
  <si>
    <t>Posms:Tramvaja kontakttīkla izbūve rekonstruējamajā posmā. No jaunā tramvaja pieslēguma Vasarnīcu ielā, līdz apgriešanās lokam un to ieskaitot.</t>
  </si>
  <si>
    <t>Motāžas darbi. Kopā:</t>
  </si>
  <si>
    <t>Pavisam posms</t>
  </si>
  <si>
    <t>Barojošā pievada montāža</t>
  </si>
  <si>
    <t>Kabelis NSGAFöu 1.8/3kV 1×240mm2</t>
  </si>
  <si>
    <t>Barojošā skava</t>
  </si>
  <si>
    <t>Klemme 240mm2</t>
  </si>
  <si>
    <t>Metāla aizsargcaurule  2.5''</t>
  </si>
  <si>
    <t>Sadales skapis pieslēgumam 2 db BS-1/1250A</t>
  </si>
  <si>
    <t>Piekares elements</t>
  </si>
  <si>
    <t>Ūdenapgāde un kanalizācija. Ārējie tīkli.</t>
  </si>
  <si>
    <t>Elektroapgāde.  Ārējie tīkli.</t>
  </si>
  <si>
    <t>Elektroapgāde. Ārējais apgaismojums.</t>
  </si>
  <si>
    <t>Siltumapgāde.  Ārējie tīkli.</t>
  </si>
  <si>
    <t>I kārta</t>
  </si>
  <si>
    <t>II kārta</t>
  </si>
  <si>
    <t>Ø273/450</t>
  </si>
  <si>
    <t>Ø219/355</t>
  </si>
  <si>
    <t>Ø114/225</t>
  </si>
  <si>
    <t>Marka, izmēri</t>
  </si>
  <si>
    <t xml:space="preserve">Montāžas darbi </t>
  </si>
  <si>
    <t>Rūpn. izolēto cauruļu (t.sk.fasondaļu) montāža tranšejā</t>
  </si>
  <si>
    <t>Rūpn. izolēto cauruļu ar protektoriem montāža apvalkcaurulē</t>
  </si>
  <si>
    <t xml:space="preserve">Ø114/225 apvalkcaurulē Ø300 </t>
  </si>
  <si>
    <t>Pievienošana esošiem siltumtīkliem kanālā</t>
  </si>
  <si>
    <t>Ø250</t>
  </si>
  <si>
    <t>Ø200</t>
  </si>
  <si>
    <t>Ø100</t>
  </si>
  <si>
    <t>Signalizācijas sistēmas montāža</t>
  </si>
  <si>
    <t>Nekustīgo balstu montāža</t>
  </si>
  <si>
    <t>Kompensatora montāža</t>
  </si>
  <si>
    <t>Hermetizēto ievadu ierīkošana</t>
  </si>
  <si>
    <t>vieta</t>
  </si>
  <si>
    <t>Kompensācijas spilvenus montāža</t>
  </si>
  <si>
    <t>Savienojumu blīvuma pārbaude ar rentgenoskopijas metodi</t>
  </si>
  <si>
    <t>Savienojumu blīvuma pārbaude ar ultraskaņas metodi</t>
  </si>
  <si>
    <t>Siltumtrases hidrauliskā pārbaude ar 1,5 darba spiedienu</t>
  </si>
  <si>
    <t>Izolācijas darbi</t>
  </si>
  <si>
    <t>Cauruļvadu noklāšana ar siltumizolāciju</t>
  </si>
  <si>
    <t>Grunts izstrāde ar ekskavatoru ar aizvešanu</t>
  </si>
  <si>
    <t>Grunts izstrāde bez mehānismu pielietošanu</t>
  </si>
  <si>
    <t>Pamatnes ierīkošana zem cauruļvadiem no smilts</t>
  </si>
  <si>
    <t>Tranšeju aizbēršana ar smilti</t>
  </si>
  <si>
    <t>Tranšeju aizbēršana ar grunti, blietējot kārtām ar elektroblieti</t>
  </si>
  <si>
    <t>Celtniecības darbi</t>
  </si>
  <si>
    <t>Betona akas ar čuguna lūkas montāža</t>
  </si>
  <si>
    <t>Vairogbalstu montāža</t>
  </si>
  <si>
    <t>Dz. bet. enkura bloka ap nekust. atloku izveidošana</t>
  </si>
  <si>
    <t>Demontāžas drabi</t>
  </si>
  <si>
    <t>Tērauda caurules demontāža kanālā</t>
  </si>
  <si>
    <t>Ø40</t>
  </si>
  <si>
    <t>Virszemes tērauda caurules demontāža</t>
  </si>
  <si>
    <t>Cauruvadu siltumizolāciju demontāža un utilizācija</t>
  </si>
  <si>
    <t>m/m3</t>
  </si>
  <si>
    <t>1063/91</t>
  </si>
  <si>
    <t>Dz.bet. kanālu un balstu demontāža un utilizācija</t>
  </si>
  <si>
    <t>KL 60-45</t>
  </si>
  <si>
    <t>KL 90-45</t>
  </si>
  <si>
    <t>KL 120-60</t>
  </si>
  <si>
    <t>Dz.bet. siltumkameras demontāža  un utilizācija</t>
  </si>
  <si>
    <t>Kustīgo balstu demontāža un utilizācija</t>
  </si>
  <si>
    <t>Nekustīgo balstu demontāža un utilizācija</t>
  </si>
  <si>
    <t>Labiekārtošanas darbi</t>
  </si>
  <si>
    <t>Grants seguma izjaukšana un atjaunošāna</t>
  </si>
  <si>
    <t>Zālāja atjaunošana ar zāles iesēšanu (uzberot melnzemi 0,1 m)</t>
  </si>
  <si>
    <t>Skat. CD!</t>
  </si>
  <si>
    <t>Pievienošana esošiem virszemes siltumtīkliem</t>
  </si>
  <si>
    <t>Krustojums ar esoš. el.kabeli (t. sk. kabeli ievilkšana PE caurulēs)</t>
  </si>
  <si>
    <t>Cauruļvadu noklāšana ar siltumizolāciju (t. sk. ar cinkoto skārdu virszemes posmā)</t>
  </si>
  <si>
    <t>Cauruļvadu noklāšana ar cinkoto skārdu</t>
  </si>
  <si>
    <t>588/45</t>
  </si>
  <si>
    <t>Asfalta seguma izjaukšana un atjaunošana</t>
  </si>
  <si>
    <t>Seguma konstrukcija:</t>
  </si>
  <si>
    <t>asfaltbetona maisījuma pamata kārta - 60 mm</t>
  </si>
  <si>
    <t>Acg-16 BASE AADT j.p&lt;100</t>
  </si>
  <si>
    <t>akmens šķembu maisījums - 250 mm</t>
  </si>
  <si>
    <t>0/45</t>
  </si>
  <si>
    <t>salizturīga, drenējošā grunts - 300 mm</t>
  </si>
  <si>
    <t>atpakaļatbērta grunts</t>
  </si>
  <si>
    <t>rupjgraudaina smilts bez māla un akmens piejaukuma</t>
  </si>
  <si>
    <t>smilts pamatne (pieblietēt)</t>
  </si>
  <si>
    <t>Ietves asfalta seguma izjaukšana un atjaunošana</t>
  </si>
  <si>
    <t>asfaltbetona maisījuma virsēja kārta - 50 mm</t>
  </si>
  <si>
    <t>AC-11 SURF AADT j.p&lt;500</t>
  </si>
  <si>
    <t>akmens šķembu maisījums - 150 mm</t>
  </si>
  <si>
    <t>Ceļu bortakmeņa izjaukšana un atjaunošana</t>
  </si>
  <si>
    <t>Kopā II.kārta:</t>
  </si>
  <si>
    <t>Kopā I.kārta:</t>
  </si>
  <si>
    <t>Gāzes apgāde.  Ārējie tīkli.</t>
  </si>
  <si>
    <t>Tērauda D610x12.0 mm (Dn600) caurule ar PE C30 izolāciju – apvalkcaurule</t>
  </si>
  <si>
    <t>Tērauda D273.0x3.6 mm (Dn250) caurule ar PE C30 izolāciju – apvalkcaurule</t>
  </si>
  <si>
    <t>Tērauda D60.3x3.6 mm (Dn50) caurule ar PE C30 izolāciju - kontrolcaurules</t>
  </si>
  <si>
    <t>Dielektriskie centrējošie gredzeni Mod:GK1 Dn400/Dn600</t>
  </si>
  <si>
    <t>Dielektriskie centrējošie gredzeni Mod:GK1 D160/Dn250</t>
  </si>
  <si>
    <t>Gāzes vada likšana apvalkcaurulē</t>
  </si>
  <si>
    <t>Gala noslēgs apvalkcaurule - gāzes vads</t>
  </si>
  <si>
    <t>Kape "peldošā", brauktuvēm ar asfalta segumu</t>
  </si>
  <si>
    <t>Kape (310) brauktuvēm ar grants segumu un apdzīvotu vietu zaļajām zonām</t>
  </si>
  <si>
    <t>Pazemes bezakas aizbīdnis ar PE galiem D160 PN16</t>
  </si>
  <si>
    <t>Kāta pagarinātājs Mod.: EBS L=0.7-1.2m</t>
  </si>
  <si>
    <t>Signālvada izvads kapē</t>
  </si>
  <si>
    <t>Kontaktkārba IP55</t>
  </si>
  <si>
    <t xml:space="preserve">Signālkabeļa savienojums kabeļnozarkārbā ar elektrisko kabeļu savienojamu uzmavu </t>
  </si>
  <si>
    <t>PE D160x14.6mm PE100 SDR 11 caurule</t>
  </si>
  <si>
    <t>247</t>
  </si>
  <si>
    <t>PE D90x8.2mm PE100 SDR 11 caurule (apvadlīnija)</t>
  </si>
  <si>
    <t>EM līkums 90° PED160</t>
  </si>
  <si>
    <t>EM līkums 45° PED160</t>
  </si>
  <si>
    <t>Pāreja TE88.9/PE90 PE100</t>
  </si>
  <si>
    <t>Elektrometināmā uzmava MOD. UB D160 PE100 SDR11</t>
  </si>
  <si>
    <t>Elektrometināmā uzmava MOD. UB D90 PE100 SDR11</t>
  </si>
  <si>
    <t>Gala noslēgs Mod.: MV, PE100, SDR 11, D63</t>
  </si>
  <si>
    <t>Polietilēna brīdinājuma lente ar uzrakstu "Gāze"</t>
  </si>
  <si>
    <t>330</t>
  </si>
  <si>
    <t>Indikācijas vara kabelis S=2.5mm²</t>
  </si>
  <si>
    <t>260</t>
  </si>
  <si>
    <t>Līmlente (ruļļi pa 50 m)</t>
  </si>
  <si>
    <t>T-sedls ar noslēgvārstu PE100 SDR11 D160-63</t>
  </si>
  <si>
    <t>Tērauda D60.3x3.6 mm (Dn50) atloki</t>
  </si>
  <si>
    <t>Tērauda D88.9x3.6 mm (Dn80) atloki</t>
  </si>
  <si>
    <t>Tērauda D114.3x3.6 mm (Dn100) caurule ar - pagaidu regulēšanas līnija</t>
  </si>
  <si>
    <t>Tērauda D60.3x3.6 mm (Dn50) caurule ar - pagaidu regulēšanas līnija</t>
  </si>
  <si>
    <t>Līkums 90° Dn50</t>
  </si>
  <si>
    <t>Līkums 90° Dn100</t>
  </si>
  <si>
    <t>Tērauda pāreja Dn100/Dn50</t>
  </si>
  <si>
    <t>T-gabals Dn150 bez noslēgvārsta</t>
  </si>
  <si>
    <t>T-gabals Dn100 bez noslēgvārsta</t>
  </si>
  <si>
    <t>Cauruļvadu izolācija metinājumu vietās ar C30 klases aizsārgpārklājumu</t>
  </si>
  <si>
    <t>Pazemes g/v (Dn150) 100% metināto šuvju pārbaude ar radiogrāfijas metodi</t>
  </si>
  <si>
    <t>Tērauda D168.3x4.5 mm (Dn150) caurule ar C30 klases polimērizolāciju</t>
  </si>
  <si>
    <t>Šķērsošanās ar ūdensvadu un kanalizāciju</t>
  </si>
  <si>
    <t>Šķērsošanās ar elektrokabeļiem</t>
  </si>
  <si>
    <t>Šķērsošanās ar sakaru kabeļiem</t>
  </si>
  <si>
    <t>Gāzes vada stiprības un hermētiskuma pārbaude</t>
  </si>
  <si>
    <t>444</t>
  </si>
  <si>
    <t xml:space="preserve">Zālāja atjaunošana </t>
  </si>
  <si>
    <t xml:space="preserve">Grants atjaunošana </t>
  </si>
  <si>
    <t>244</t>
  </si>
  <si>
    <t xml:space="preserve">Pievienošanās esošajam gāzes vadam </t>
  </si>
  <si>
    <t>Diģitālo uzmērījumu nodošana</t>
  </si>
  <si>
    <t>tek.m</t>
  </si>
  <si>
    <t>360</t>
  </si>
  <si>
    <t xml:space="preserve">Akas likvidācija </t>
  </si>
  <si>
    <t xml:space="preserve">Gāzevada likvidācija (demontāža) </t>
  </si>
  <si>
    <t>334</t>
  </si>
  <si>
    <r>
      <t>Asfalta seguma atjaunošana</t>
    </r>
    <r>
      <rPr>
        <sz val="10"/>
        <color indexed="8"/>
        <rFont val="System"/>
        <family val="2"/>
      </rPr>
      <t xml:space="preserve"> </t>
    </r>
  </si>
  <si>
    <t>Firma "Fuchs", Vācija vai analogs LVS 417:2015, 6. pielikums</t>
  </si>
  <si>
    <t>Firma "SGM", Vācija vai analogs LVS 417:2015, 6. pielikums</t>
  </si>
  <si>
    <t>LVS 417:2015, 6. pielikums</t>
  </si>
  <si>
    <t>LV NS GS-17:2010</t>
  </si>
  <si>
    <t>Firma "AVK" vai analogs</t>
  </si>
  <si>
    <t>Firma "Friatec" vai analogs</t>
  </si>
  <si>
    <t>PGV-1.9.1</t>
  </si>
  <si>
    <t>Firma "Dycon Direct Buru Lug" ASV vai analogs</t>
  </si>
  <si>
    <t>Firma "Wavin" vai analogs</t>
  </si>
  <si>
    <t>Firma "Uponor" vai analogs</t>
  </si>
  <si>
    <t>Firma "PLASSON" vai analogs</t>
  </si>
  <si>
    <t>Firma "George Fischer" vai analogs</t>
  </si>
  <si>
    <t>Firma "Fuchs", Vācija vai analogs</t>
  </si>
  <si>
    <t>Firma "Ravetti" vai analogs</t>
  </si>
  <si>
    <t>Firma "Keby" vai analogs</t>
  </si>
  <si>
    <t>Elektronisko sakaru tīkli.</t>
  </si>
  <si>
    <t xml:space="preserve">Lattelecom kabeļu kanalizācija </t>
  </si>
  <si>
    <t>Materiāli</t>
  </si>
  <si>
    <t>Telekomunikāciju caurule D=100mm, 750N</t>
  </si>
  <si>
    <t>Kabeļu cauruļu blīvēšanas materiāls 16 A</t>
  </si>
  <si>
    <t>Dzelzsbetona kabeļu aka Nr.2 ar kronšteiniem/skrūvēm</t>
  </si>
  <si>
    <t>Elektrokabeļu un komunikāciju aka (PEH) D=896/800mm H=1000mm</t>
  </si>
  <si>
    <t>Dzelzsbetona gredzens 70/90 cm</t>
  </si>
  <si>
    <t>Kabeļu konsoles 2-vietīgās</t>
  </si>
  <si>
    <t>Kabeļu akas vāks ("peldošā tipa", 40 t)</t>
  </si>
  <si>
    <t>Kabeļu akas vāks ("peldošā tipa", 12,5 t)</t>
  </si>
  <si>
    <t>Marķēta brīdinājuma lenta</t>
  </si>
  <si>
    <t>Palīgmateriāli un neparedzētie materiāli</t>
  </si>
  <si>
    <t>kmpl.</t>
  </si>
  <si>
    <t xml:space="preserve">Tranšejas rakšana un aizbēršana platumā līdz 1m </t>
  </si>
  <si>
    <t xml:space="preserve">Kabeļu akas PEH uzstādīšana </t>
  </si>
  <si>
    <t>Dzelzsbetona kabeļu aka Nr.2 montāža uz esošās kanalizācijas</t>
  </si>
  <si>
    <t xml:space="preserve">Esošo kanalizācijas demontāža (6 x d100mm) </t>
  </si>
  <si>
    <t>KSPP 7x4 kabeļu demontāža</t>
  </si>
  <si>
    <t>TZB 19x4 kabeļu demontāža</t>
  </si>
  <si>
    <t>2 VTSP 1x4x1.2  kabeļu demontāža</t>
  </si>
  <si>
    <t>Izpilddokumentācijas sagatavošana EST sadaļai</t>
  </si>
  <si>
    <t>Kopā Lattelecom kabeļu kanalizācija:</t>
  </si>
  <si>
    <t xml:space="preserve">Dautkom kabeļu kanalizācija </t>
  </si>
  <si>
    <t>Telekomunikāciju caurule D=110mm, 750N,  pelēka EVOTEL</t>
  </si>
  <si>
    <t>Dalītā aizsargcaurule D=110mm 750N</t>
  </si>
  <si>
    <t xml:space="preserve">Tranšejas rakšana un aizbēršana platumā līdz 0,5m </t>
  </si>
  <si>
    <t xml:space="preserve">Esošo kanalizācijas demontāža (1 x d100mm) </t>
  </si>
  <si>
    <t>Aizsargcaurule montāža</t>
  </si>
  <si>
    <t>Kopā Dautkom kabeļu kanalizācija:</t>
  </si>
  <si>
    <t xml:space="preserve">LVRTC kabeļu kanalizācija </t>
  </si>
  <si>
    <t xml:space="preserve">LVRTC trases vietu fotofiksācija </t>
  </si>
  <si>
    <t xml:space="preserve">Pastiprināta drenāža :
*Iekārtas barošana  VAC/H       200-240/50-60;
*Ieejas strāva, A, ne lielāka par     16;
*Standarti:   -drošums   EN60950-1, EN61204-7
      -  EMS     EN61000-6-2, EN61000-6-4;
*Iekārtas vadība (režīmu un parametru iestatīšana, statusa un parametru nolasīšana) :     - no priekšpaneļa;
 caur interfeisu RS232, formāts "Modbus/RTU";
* Interfeisa parametri:  -formāts           8N2
                        -ātrums, Kb/s           9.6
- savienojums, spraudnis DB-9 (Tx, izeja – 3. kontakts, Rx, ieeja  – 2. kontakts, GND – 5. kontakts)
* aizsardzības klase:IP44
* Iekārtas pielietošanas nosacījumi:
- apkārtējās vides temperatūra, C  no -40* līdz +45*
-maksimālais gaisa mitrums, %, bez kondensāta 98 (25 C)
</t>
  </si>
  <si>
    <t xml:space="preserve">BI-PD-A-3.0-X2 </t>
  </si>
  <si>
    <t xml:space="preserve">Pārsprieguma aizsardzības modulis </t>
  </si>
  <si>
    <t>BI-PA-01</t>
  </si>
  <si>
    <t>Pastiprināta drenāžas  uzstādīšana elektroskapī</t>
  </si>
  <si>
    <t>KSS-1</t>
  </si>
  <si>
    <t xml:space="preserve">Pamatne           </t>
  </si>
  <si>
    <t>MP</t>
  </si>
  <si>
    <t xml:space="preserve">Kabeļu  kanālu profils  (55x62)                l=850 </t>
  </si>
  <si>
    <t>Mērkontaktu ligzdas</t>
  </si>
  <si>
    <t>PK-10A</t>
  </si>
  <si>
    <t>Elektrotekstolita plāksne  (60x225x10) kontaktligzdu mantāžai</t>
  </si>
  <si>
    <t>Montāžas līste, L=1000mm  (el.tekstolita plaksnes uzstādīšanai)</t>
  </si>
  <si>
    <t xml:space="preserve">Kontaktlīgzda hermētiskā ar zemejumu kontaktu </t>
  </si>
  <si>
    <t>Savienotais aizsardzības bloks,  2 kanālu,  Imax(kan.)=25A</t>
  </si>
  <si>
    <t>BSZ(R)</t>
  </si>
  <si>
    <t>Savienoto aizsardzības bloku  uzstādīšana pie elektroskapī</t>
  </si>
  <si>
    <t xml:space="preserve">Kape    310 – standarta izstrādājums </t>
  </si>
  <si>
    <t>Stiegrojums -  AI klase,  St.3,  d=6,   VST 5781</t>
  </si>
  <si>
    <t>Stiegrojums -  AI klase,  St.3,  d=8,   VST 5781</t>
  </si>
  <si>
    <t>Betongredzens kapei (310) augšejais</t>
  </si>
  <si>
    <t>gab</t>
  </si>
  <si>
    <t>B 10 klases betons</t>
  </si>
  <si>
    <t>Grants</t>
  </si>
  <si>
    <t>Elektrotestolita (vai analogs)  plaksne  90 x 60 x 10 (120x60x10)</t>
  </si>
  <si>
    <t>Lenķtērauds  (cinkots)  40x40x4,     l ~1.4 *</t>
  </si>
  <si>
    <t xml:space="preserve">      Kontakta iekārta kapē  (K1,K2,K3- uzstādīšana zaļajā zonā)</t>
  </si>
  <si>
    <t>Kontrolmērpunkta  konstrukcijas  sagatavošana un uzstādīšana</t>
  </si>
  <si>
    <t>Vara-sulfāta   salidzināšanas   mērelektrods  kompl. ar kabeli</t>
  </si>
  <si>
    <t>kompl. /m2</t>
  </si>
  <si>
    <t>Montāžas  materiālu  komplekts  kabeļu pievienošanas vietu     izolēšanai  (kapēs)</t>
  </si>
  <si>
    <t xml:space="preserve">Kabeļa savienojuma  kontaktvietas izolēšanas materiālu kompl </t>
  </si>
  <si>
    <t>Kabeļu produkcija</t>
  </si>
  <si>
    <t>Kabelis ar vara dzislām 0,6/1,0kV, PVH izolāc., ieguldīšanai zemē,   šķ.gr. 70mm2</t>
  </si>
  <si>
    <t>NYYJ-1x70</t>
  </si>
  <si>
    <t>Kabelis ar vara dzislām 0,6/1,0kV, PVH izolāc., ieguldīšanai zemē,   šķ.gr. 35mm2</t>
  </si>
  <si>
    <t>NYYJ-1x35</t>
  </si>
  <si>
    <t>Kabelis ar vara dzislām ( 0,6/1,0kV, PVH izolāc., korozij- un vibrācijas izturīgs, ieguldīšanai zemē</t>
  </si>
  <si>
    <t>...Cu - 1x70mm2</t>
  </si>
  <si>
    <t>Kabelis ar vara dzislām 0,6/1,0kV, PVH izolāc., ieguldīšanai zemē,   šķ.gr. 4mm2</t>
  </si>
  <si>
    <t>NYY-J-1x4</t>
  </si>
  <si>
    <t>Ārtipa gala apdare  1-dzīslu kabelim, šķ.gr. 70 mm2</t>
  </si>
  <si>
    <t>Ārtipa gala apdare  1-dzīslu kabelim, šķ.gr. 35 mm2</t>
  </si>
  <si>
    <t>Ārtipa gala apdare  1-dzīslu kabelim, šķ.gr. 4 mm2</t>
  </si>
  <si>
    <t>Kabeļu kurpe    1-dzīslu kabelim, šķ.gr. 70 mm2</t>
  </si>
  <si>
    <t>Kabeļu kurpe    1-dzīslu kabelim, šķ.gr. 35 mm2</t>
  </si>
  <si>
    <t xml:space="preserve">Kabeļu kurpe    1-dzīslu kabelim, šķ.gr. 4 mm2 </t>
  </si>
  <si>
    <t>Ārtipa savienojuma, termonosēdināmā ,uzmava kabeļiem ar vara dzīslām šķ.gr. ...Cu-1 x 4mm2  komplektā ar savienojumiem un izolāc. Materiāliem</t>
  </si>
  <si>
    <t xml:space="preserve"> Kabeļa   savienojums  ar   tērauda  gāzesvadu ( metināšana -  ar “Pin Brazing”   metodi   vai  analogs),  t.sk.:     -   uzgalis  kab.       šķ.gr. 35mm2   1 gab.,  -  materiālu  komplekts   1 kompl.</t>
  </si>
  <si>
    <t xml:space="preserve"> Kabeļa   savienojums ar  tērauda gāzesvadu ( metināšana -  ar “Pin Brazing”   metodi   vai  analogs),  t.sk.:     -   uzgalis  kab.       šķ.gr. 4 mm2  1 gab.,       -  materiālu  komplekts  1 kompl.   </t>
  </si>
  <si>
    <t>Kebu GW                  Kebusol-B 0,3*</t>
  </si>
  <si>
    <t>Kebulen B80-C=3;    Kebutyl K III =3;    Kebutyl-mastika=0,3*</t>
  </si>
  <si>
    <t>Kabeļa   savienojums elektrotestolita plaksnēm ,   t.sk.-bultskruve -1   gab;   -paplāksne  -2  gab.,- uzgriezienis - 2 gab.</t>
  </si>
  <si>
    <t xml:space="preserve">Kabeļa pievienojums tramvaja sliedēm,    t.sk.:  -stūrenis (plakandzelzs 10x50xL-pēc vietas  -     1 gab.    .-bultskruve  -1   gab.,       -paplāksne  -2  gab.,     - uzgriezienis- 2 gab.       - metināšanas  materiālu komplekts  - 1 gab.       </t>
  </si>
  <si>
    <t>Dārēj.-110</t>
  </si>
  <si>
    <t>Dārēj.-75</t>
  </si>
  <si>
    <t>Līkums , 90*(kabeļu aizsargcaurulēm)</t>
  </si>
  <si>
    <t>DN110</t>
  </si>
  <si>
    <t>DN75</t>
  </si>
  <si>
    <t>gar. m</t>
  </si>
  <si>
    <t xml:space="preserve"> Šurfēšana     līdz  1,0 m </t>
  </si>
  <si>
    <t>Celtniecības smilts</t>
  </si>
  <si>
    <t>Zalāja atjaunošana</t>
  </si>
  <si>
    <t xml:space="preserve">Katodstacijas zemējuma kontūrs.   </t>
  </si>
  <si>
    <t>Zemējuma stienis (tērauds, cinkots), l=1.5m, D=20mm</t>
  </si>
  <si>
    <t>Stieņu galviņa  (D=20)</t>
  </si>
  <si>
    <t>Stieņu uzgalis    (D=20)</t>
  </si>
  <si>
    <t>Zemējuma stieple D=10</t>
  </si>
  <si>
    <t>Savienojuma spaile : stienis /stieple   (tērauds, cinkots)</t>
  </si>
  <si>
    <t>Pieslēguma klemme (PE) skapī</t>
  </si>
  <si>
    <t xml:space="preserve">Kopne PE   spailēm  </t>
  </si>
  <si>
    <t>Pretkorozijas lenta 50mm    - rullis</t>
  </si>
  <si>
    <t>Pastiprināta drenāža  pieslēgšana elektrotīkliem</t>
  </si>
  <si>
    <t xml:space="preserve">DIN līste </t>
  </si>
  <si>
    <t>Slēdzis 3 polu,  In=25A</t>
  </si>
  <si>
    <t>Automātslēdzis  1 polu, 16A/B</t>
  </si>
  <si>
    <t>Kabelis ar vara dzīslām 0,6/1,0 kV, šķ.gr. 5 x 6mm2</t>
  </si>
  <si>
    <t>NYY-J</t>
  </si>
  <si>
    <t>Kabelis ar vara dzīslām 0,6/1,0 kV, šķ.gr. 3 x 6mm2</t>
  </si>
  <si>
    <t>Gala apdare  5-dzīslu kabelim, šķ.gr. 6 mm2</t>
  </si>
  <si>
    <t>Gala apdare  3-dzīslu kabelim, šķ.gr. 6 mm2</t>
  </si>
  <si>
    <t>PVH gofrēta aizsargcaurule, vidēju meh.izturību d=25mm</t>
  </si>
  <si>
    <t>Ugunsizturīgo materiālu komplekts kabeļu pārejus cauri sienām aizdarīšanai</t>
  </si>
  <si>
    <t>Montāžas materiālu kompl. kabeļu pievienošanai un stiprināšanai</t>
  </si>
  <si>
    <t>Esošā elektroapgādes kabeļa , 230V,  demontāža</t>
  </si>
  <si>
    <t>Parslēgšanas darbi  GRP -6 esošajā spēka sadalnē  *</t>
  </si>
  <si>
    <t xml:space="preserve">Esošās kontakta iekārtas  uz augstā spiediena gāzesvada   demontāža </t>
  </si>
  <si>
    <t>Esošās  elektrodrenāžas   kabeļa pie zemā spiediena gāzesvada  demontāža</t>
  </si>
  <si>
    <t xml:space="preserve"> 2.     PGV-...-    skatīt AS “Latvijas Gāze”        </t>
  </si>
  <si>
    <t xml:space="preserve"> “Ārējo gāzesvadu unificētās  ierīces,  mezgli un detaļas”</t>
  </si>
  <si>
    <t>Tranšeju rakšana  kabeļiem  vidēji smagās gruntīs  līdz 1 m dziļumā</t>
  </si>
  <si>
    <t>*</t>
  </si>
  <si>
    <t>Rūpnieciski izolēta caurule</t>
  </si>
  <si>
    <t>Rūpnieciski izolēta caurule ar protektoriem</t>
  </si>
  <si>
    <t>Rūpn. izolēts paralēls T-gabals</t>
  </si>
  <si>
    <t>Ø273/450 - Ø114/225</t>
  </si>
  <si>
    <t>Rūpn. izolēts perpendikulārs T-gabals</t>
  </si>
  <si>
    <t>Ø273/450 - Ø219/355</t>
  </si>
  <si>
    <t xml:space="preserve">Rūpn. izolēts līkums 90° </t>
  </si>
  <si>
    <t xml:space="preserve">Ø273/450 </t>
  </si>
  <si>
    <t xml:space="preserve">Rūpn. izolēts līkums 112° </t>
  </si>
  <si>
    <t xml:space="preserve">Rūpn. izolēts līkums 100° </t>
  </si>
  <si>
    <t>Rūpn. izolēts līkums 90°, 1,0 x 1,2 (nestandarts)</t>
  </si>
  <si>
    <t>Rūpn. izolēts līkums 90°, 1,0 x 1,75 (nestandarts)</t>
  </si>
  <si>
    <t xml:space="preserve">Ø114/225 </t>
  </si>
  <si>
    <t>Rūpn.izolēts nekustīgais balsts</t>
  </si>
  <si>
    <t>Rūpnieciski izolēts kompensators</t>
  </si>
  <si>
    <t>Termonosēdošā uzmava ar elektrometināmo savienojumu, ar termonosēdošām manžetēm</t>
  </si>
  <si>
    <t>Termonosēdošā uzmava ar termonosēdošām manžetēm</t>
  </si>
  <si>
    <t>Gala uzmava</t>
  </si>
  <si>
    <t xml:space="preserve">Elastīgais ievads </t>
  </si>
  <si>
    <t>Ø450</t>
  </si>
  <si>
    <t>Ø355</t>
  </si>
  <si>
    <t>Ø225</t>
  </si>
  <si>
    <t>No korozijas aizsargāta tērauda caurule</t>
  </si>
  <si>
    <t>Ø325x4,5</t>
  </si>
  <si>
    <t>Nerūsējoša tērauda skava</t>
  </si>
  <si>
    <t>Ø230</t>
  </si>
  <si>
    <t>Ø330</t>
  </si>
  <si>
    <t xml:space="preserve">Geotekstils </t>
  </si>
  <si>
    <t>Brīdinājuma lente</t>
  </si>
  <si>
    <t>Siltumizolācijas akmens vates čaula, Paroc Hvac Section AluCoat T</t>
  </si>
  <si>
    <t>PHSALCT 273-60</t>
  </si>
  <si>
    <t>PHSALCT 273-80</t>
  </si>
  <si>
    <t>PHSALCT 219-60</t>
  </si>
  <si>
    <t>PHSALCT 219-80</t>
  </si>
  <si>
    <t>PHSALCT 114-60</t>
  </si>
  <si>
    <t>Signalizācijas sistēma, t.sk.</t>
  </si>
  <si>
    <t>kabelis</t>
  </si>
  <si>
    <t>Kompensācijas spilvens</t>
  </si>
  <si>
    <t>1210x665x50</t>
  </si>
  <si>
    <t>1210x500x50</t>
  </si>
  <si>
    <t>Monolītais dzelzsbetona vairogbalsts 1,7 x 0,25 x 1,0 (h) m</t>
  </si>
  <si>
    <t>VB-1</t>
  </si>
  <si>
    <t>Monolītais dzelzsbetona vairogbalsts 1,3 x 0,25 x 0,8 (h) m</t>
  </si>
  <si>
    <t>VB-2</t>
  </si>
  <si>
    <t>VB-3</t>
  </si>
  <si>
    <t xml:space="preserve">Dzelzsbetona grods </t>
  </si>
  <si>
    <t>KC 15-06</t>
  </si>
  <si>
    <t>Grodu vāks</t>
  </si>
  <si>
    <t>KCP-15</t>
  </si>
  <si>
    <t>Izlīdzināšanas gredzens</t>
  </si>
  <si>
    <t>KCO-1 (700 x 100)</t>
  </si>
  <si>
    <t>Pamatu bloks</t>
  </si>
  <si>
    <t>FBS-9-3-6T</t>
  </si>
  <si>
    <t>Betons</t>
  </si>
  <si>
    <t>kl. B25</t>
  </si>
  <si>
    <t>Stiegrojums</t>
  </si>
  <si>
    <t>kl. A1, Ø20</t>
  </si>
  <si>
    <t>Rupjgraudainā smilts bez akmeņu un mālu piejaukuma</t>
  </si>
  <si>
    <t>Šķembas</t>
  </si>
  <si>
    <t xml:space="preserve">Bitums </t>
  </si>
  <si>
    <t>БН-IV</t>
  </si>
  <si>
    <t>Gruntējums</t>
  </si>
  <si>
    <t>GF-021</t>
  </si>
  <si>
    <t>Krāsa</t>
  </si>
  <si>
    <t>Neosprint 30</t>
  </si>
  <si>
    <t>Montāžas palīgmateriāli</t>
  </si>
  <si>
    <t>Melnzeme</t>
  </si>
  <si>
    <t>Zālāju sēklas</t>
  </si>
  <si>
    <t>Rūpn. izolēts līkums 90°, 1,2 x 1,6 (nestand.)</t>
  </si>
  <si>
    <t>Rūpn. izolēts Z-veida līkums 90°, 1,2 x 1,5 x 1,2 (nestand.)</t>
  </si>
  <si>
    <t>Cinkots skārds</t>
  </si>
  <si>
    <t>Esošu ietvju mākslīgā bruģakmens seguma nojaukšana h=6,0 - 8,0 cm ieskaitot apmales un bruģētas trepes, paredzot transportu uz būvuzņēmēja atbērtni</t>
  </si>
  <si>
    <t>Esošu brauktuves un stāvlaukumu mākslīgā bruģakmens seguma  h = 8,0 cm nojaukšana, paredzot transportu uz būvuzņēmēja atbērtni</t>
  </si>
  <si>
    <t>Ietves betona apmaļu BR100.20.8 uzstādīšana uz betona pamata (min stiprība C30/37)</t>
  </si>
  <si>
    <t>Brauktuves betona apmaļu BR100.30.15 uzstādīšana uz betona pamata (min stiprība C30/37)</t>
  </si>
  <si>
    <t>Brauktuves betona apmaļu BR100.22.15 uzstādīšana uz betona pamata (min stiprība C30/37)</t>
  </si>
  <si>
    <t>Brauktuves betona apmaļu BR100.30/22.15 (labā un kreisā) uzstādīšana uz betona pamata (min stiprība C30/37)</t>
  </si>
  <si>
    <t>Mainīga augstuma h=0,60m - h=0,20m saliekama betona palisādes izbūve, paredzot nostiprinājumu uz betona pamata (min stiprība C30/37)</t>
  </si>
  <si>
    <t>Gājēju barjeru uzstādīšana (ar dzeltenu rokturi, pielāgota vājredzīgo vajadzībām, analogs risinājums esošajai barjerai Čiekuru ielā)</t>
  </si>
  <si>
    <t>Taktīlā bruģakmens brīdinošo joslu izbūve no betona bruģakmens 6cm biezumā</t>
  </si>
  <si>
    <t>Taktīlā bruģakmens vadlīniju izbūve no betona bruģakmens 6cm biezumā</t>
  </si>
  <si>
    <t>Skaņas signalizācijas bloks</t>
  </si>
  <si>
    <t>Skaņas signalizācijas bloka uzstādīšana</t>
  </si>
  <si>
    <t>Tranšejas rakšana un aizbēršana viena līdz divu kabeļu (caurules) gūldīšanai 1m dziļumā</t>
  </si>
  <si>
    <t>VS 3 dzīslu kabeļa 120 - 240 mm2 montāža pa koka balstu</t>
  </si>
  <si>
    <t>VS 3 dzīslu plastmasas izolācijas kabeļa no 120 mm2  gala apdare</t>
  </si>
  <si>
    <t>km</t>
  </si>
  <si>
    <t>V/spr. Kabelis AHXAMK-W -24-3x240/35</t>
  </si>
  <si>
    <t>V/spr. Uzmava POLJ-24/1x120-240-CEE01 kompl 3f.</t>
  </si>
  <si>
    <t>V/spr. gala apdare COTW1.2403L 3x95-240 mm2+SJCW240.1 3x70-240 mm2</t>
  </si>
  <si>
    <t>Plastmasas aizsargcaurule Ø160, meh. Izturība 750N</t>
  </si>
  <si>
    <t>Izlādnis POLIM D 24N</t>
  </si>
  <si>
    <t>Kabeļa distantskava SO 70</t>
  </si>
  <si>
    <t>Kabeļu balsta kronšteins KBK-20</t>
  </si>
  <si>
    <t>Kabeļa un gaisvada savienotājspaile FK 120 un FK 300</t>
  </si>
  <si>
    <t>Kopnes elements FKFB spailem FK 120 un FK 300</t>
  </si>
  <si>
    <t>Kabeļa skava UKRS-90</t>
  </si>
  <si>
    <t>Kabeļa aizsargprofila distantskruves (l=120mm, M8)</t>
  </si>
  <si>
    <t>Kabeļa aizsargprofils cinkots (l=2,5)</t>
  </si>
  <si>
    <t>Tranšeja horizontālam zemēšanas kontūram</t>
  </si>
  <si>
    <t>VS starpbalsta  (I-balsta) montāža</t>
  </si>
  <si>
    <t>VS balsta atgāžņa montāža</t>
  </si>
  <si>
    <t>VS pagarinātā A-balsta demontāža</t>
  </si>
  <si>
    <t>VS vadu demontāža</t>
  </si>
  <si>
    <t>v.v/km</t>
  </si>
  <si>
    <t>VS pārejas vadu demontāža abos balstos</t>
  </si>
  <si>
    <t>vads</t>
  </si>
  <si>
    <t>Zemēšanas vada montāža pa balstu</t>
  </si>
  <si>
    <t>balsts</t>
  </si>
  <si>
    <t>Vertikālā zemētāja dziļumā  līdz 2,5 m montāža</t>
  </si>
  <si>
    <t>Izolātoru virtene SH 193</t>
  </si>
  <si>
    <t>Enkurspaile SO 146</t>
  </si>
  <si>
    <t>Metāla traversa GBT20.1</t>
  </si>
  <si>
    <t>Atgažņa stiprināšanas mezgls AM-20</t>
  </si>
  <si>
    <t>Bultskrūve ar uzgriezni un paplāksnēm M20, L=500mm</t>
  </si>
  <si>
    <t>Balsta cepure D-240</t>
  </si>
  <si>
    <t>Elektrolīniju koka stabs, 3.klase L=10000mm, d=170mm</t>
  </si>
  <si>
    <t>Elektrolīniju koka stabs, 3.klase L=10000mm, d=180mm (rīģeļi)</t>
  </si>
  <si>
    <t>Balsta aizsargbandāža POLESAVER</t>
  </si>
  <si>
    <t>Elektrodi D=20mm, L=2,5m</t>
  </si>
  <si>
    <t>Cinkotas stieples skava D=4mm</t>
  </si>
  <si>
    <t>Tēraudaluminija Vads AT-35</t>
  </si>
  <si>
    <t>Zemētājspaile SE 15</t>
  </si>
  <si>
    <t>ZS kabeļa līdz 35 mm2 ieguldīšana gatavā tranšejā</t>
  </si>
  <si>
    <t>ZS kabeļa no 50 līdz 150 mm2 ieguldīšana gatavā tranšejā</t>
  </si>
  <si>
    <t>ZS kabeļa līdz 35 mm2 montāža ar skavām pa sienām, griestiem, uz troses</t>
  </si>
  <si>
    <t>ZS kabeļa demontāža</t>
  </si>
  <si>
    <t xml:space="preserve">ZS plastmasas izolācijas kabeļa līdz 35 mm2 gala apdare </t>
  </si>
  <si>
    <t>ZS plastmasas izolācijas kabeļa no 50 līdz 150 mm2  gala apdare</t>
  </si>
  <si>
    <t xml:space="preserve">ZS plastmasas izolācijas kabeļa no 50 līdz 150 mm2  savienošanas uzmavas montāža </t>
  </si>
  <si>
    <t>Elektroenerģijas ievada uzskaites sadalnes līdz diviem skaitītājiem montāža (piem., LU, M-DUS tipa)</t>
  </si>
  <si>
    <t>Uzskaites sadalnes vairākiem elektroenerģijas skaitītājiem un kabeļu komutācijas sekciju demontāža (piem., UKS tipa)</t>
  </si>
  <si>
    <t>Automātslēdža montāža sadalnē</t>
  </si>
  <si>
    <t>Horizontālā zemētāja montāža tranšejā</t>
  </si>
  <si>
    <t>Z/spr. Kabelis AXPK-1-4x70</t>
  </si>
  <si>
    <t>Z/spr. Kabelis AXPK-1-4x16* pēc uzskaites</t>
  </si>
  <si>
    <t>Gala apdare EPKT 0031</t>
  </si>
  <si>
    <t>Gala apdare EPKT 0015* pēc uzskaites</t>
  </si>
  <si>
    <t>Kabeļu kurpe SAL 2.2</t>
  </si>
  <si>
    <t>Kabeļu kurpe SAL 1.2* pēc uzskaites</t>
  </si>
  <si>
    <t>Sadalne IUS-2/63</t>
  </si>
  <si>
    <t>Statne ST</t>
  </si>
  <si>
    <t>Papildrāmis PRIUS-1</t>
  </si>
  <si>
    <t>Automātiskais slēdzis 3f C 20A 10kA</t>
  </si>
  <si>
    <t>Izolēts vads H07V-K 1x16mm2</t>
  </si>
  <si>
    <t>Kabeļu kurpe SAL 1.27</t>
  </si>
  <si>
    <t>Apaļtērauds Ø10mm</t>
  </si>
  <si>
    <t>Stieņa spice TE20</t>
  </si>
  <si>
    <t>Elektrods d=20mm, L=2.5m</t>
  </si>
  <si>
    <t>Birka</t>
  </si>
  <si>
    <t>Drošības zīme "Bīstami elektrība" 80 mm, uzlīme</t>
  </si>
  <si>
    <t xml:space="preserve">Ciparu vai burtu uzlīme 35/25 operatīvajam apzīmējumam </t>
  </si>
  <si>
    <t>Keramzīts, frakcija 4-10mm</t>
  </si>
  <si>
    <t>VS 3 dzīslu kabeļa 120 - 240 mm2 montāža pa betona, metāla balstu</t>
  </si>
  <si>
    <t>VS 3 dzīslu plastmasas izolācijas kabeļa no 120 mm2  gala apdare balstā</t>
  </si>
  <si>
    <t>V/spr. Kabelis AHXAMK-W -24-3x120/35</t>
  </si>
  <si>
    <t>Kabeļa gala apdares  COTW1.2403L 3x95-240 mm2</t>
  </si>
  <si>
    <t>Bezlodēšanas zemējuma sistēmas komplekts SJCW70240.1 3x70-240 mm2</t>
  </si>
  <si>
    <t>Plastmasas aizsargcaurule Ø160, meh. Izturība 1250N</t>
  </si>
  <si>
    <t>T veida adapters, CTS-W 24kV 630A 95-240/EGA</t>
  </si>
  <si>
    <t>Kopā 20 kV KL abon.daļa:</t>
  </si>
  <si>
    <t>Kopā 20 kV KL ST :</t>
  </si>
  <si>
    <t>Kopā 20 kV GVL  ST:</t>
  </si>
  <si>
    <t>Kopā 0,4 kV KL ST :</t>
  </si>
  <si>
    <t>1.30</t>
  </si>
  <si>
    <t>1.31</t>
  </si>
  <si>
    <t>4.10</t>
  </si>
  <si>
    <t>4.11</t>
  </si>
  <si>
    <t>4.12</t>
  </si>
  <si>
    <t>4.13</t>
  </si>
  <si>
    <t>4.14</t>
  </si>
  <si>
    <t>4.15</t>
  </si>
  <si>
    <t>4.16</t>
  </si>
  <si>
    <t>4.17</t>
  </si>
  <si>
    <t>4.18</t>
  </si>
  <si>
    <t>4.19</t>
  </si>
  <si>
    <t>Tranšejas rakšana un aizbēršana ar blietēšanu līdz 2 kabelim (2 caurulei)</t>
  </si>
  <si>
    <t>Plastmasas caurules guldīšana gatavā tranšejā</t>
  </si>
  <si>
    <t>Kabeļa brīdinājuma lentas ieklāšana</t>
  </si>
  <si>
    <t>Nozarošanas spaiļu uzstādīšana balstā</t>
  </si>
  <si>
    <t>ZS kabeļa 3x1.5 mm2 montāža apgaismojuma balstā</t>
  </si>
  <si>
    <t>ZS kabeļa 35mm2 montāža aizsargcaurulē D75mm</t>
  </si>
  <si>
    <t>ZS kabeļa 35mm2 montāža aizsargcaurulē D110mm</t>
  </si>
  <si>
    <t>ZS kabeļa dzīslu pievienošana apgaismojuma balstam</t>
  </si>
  <si>
    <t>ZS sausā kabeļa līdz 35 mm2 gala apdares montāža</t>
  </si>
  <si>
    <t>1-pol."B"gr. 6A automātslēdža azstādīšana balsta nišā</t>
  </si>
  <si>
    <t>Konsoles montāža uz balsta</t>
  </si>
  <si>
    <t>Gaismekļa montāža uz balsta (ar bloku)</t>
  </si>
  <si>
    <t>Balsta (ar pamatni) ar gaismekli demontāža</t>
  </si>
  <si>
    <t>Sadalnes ar pamatni demontāža</t>
  </si>
  <si>
    <t>Dokumentācijas sagatavošana</t>
  </si>
  <si>
    <t>Konsole L-veida H=1m L=1,5m 15' (Konsole  PE315-1500_15°)
Konsole  PE315-1500_15°</t>
  </si>
  <si>
    <t>Naži NH-00</t>
  </si>
  <si>
    <t>Nozarošanas spaiļu komplekts SV15.5</t>
  </si>
  <si>
    <t>1-pol."B"gr. 6A automātslēdži balsta nišā</t>
  </si>
  <si>
    <t>Kabelis ar ALdzīslām NAYY-J-5x35</t>
  </si>
  <si>
    <t>Kabelis ar Cu dzīslām NYY-J-3x1.5</t>
  </si>
  <si>
    <t>Gala apdare POLT-01/5X 10- 35</t>
  </si>
  <si>
    <t>Kabeļu kurpe SAL 1.2</t>
  </si>
  <si>
    <t>Plastmasas aizsargcaurule Ø75, gofrētā</t>
  </si>
  <si>
    <t>Plastmasas aizsargcaurule Ø110 (1250N)</t>
  </si>
  <si>
    <t xml:space="preserve"> m</t>
  </si>
  <si>
    <t>Pārējie montāžas izstrādājumi</t>
  </si>
  <si>
    <r>
      <t>Kabeļa savienojuma  kontaktvietas izolēšanas materiālu komplekts (uz tērauda  gāzesvada</t>
    </r>
    <r>
      <rPr>
        <b/>
        <sz val="10"/>
        <color indexed="8"/>
        <rFont val="Arial"/>
        <family val="2"/>
      </rPr>
      <t xml:space="preserve"> ar bituma  izolāciju</t>
    </r>
    <r>
      <rPr>
        <sz val="10"/>
        <color indexed="8"/>
        <rFont val="Arial"/>
        <family val="2"/>
      </rPr>
      <t>)</t>
    </r>
  </si>
  <si>
    <r>
      <t xml:space="preserve">Kabeļa savienojuma  kontaktvietas izolēšanas materiālu komplekts (uz tērauda  gāzesvada </t>
    </r>
    <r>
      <rPr>
        <b/>
        <sz val="10"/>
        <color indexed="8"/>
        <rFont val="Arial"/>
        <family val="2"/>
      </rPr>
      <t>ar PE  izolāciju</t>
    </r>
    <r>
      <rPr>
        <sz val="10"/>
        <color indexed="8"/>
        <rFont val="Arial"/>
        <family val="2"/>
      </rPr>
      <t>)</t>
    </r>
  </si>
  <si>
    <r>
      <t xml:space="preserve">Zemē  guldāmās  kabeļu aizsargcaurule, 450N,  </t>
    </r>
    <r>
      <rPr>
        <b/>
        <sz val="10"/>
        <color indexed="8"/>
        <rFont val="Arial"/>
        <family val="2"/>
      </rPr>
      <t>lokana</t>
    </r>
  </si>
  <si>
    <r>
      <t xml:space="preserve">PIEZĪMES: </t>
    </r>
    <r>
      <rPr>
        <sz val="10"/>
        <color indexed="8"/>
        <rFont val="Arial"/>
        <family val="2"/>
      </rPr>
      <t xml:space="preserve"> 1.    *         Precizēt pirms darbu veikšanas.   </t>
    </r>
  </si>
  <si>
    <r>
      <t xml:space="preserve">Elektroskapis  </t>
    </r>
    <r>
      <rPr>
        <sz val="10"/>
        <color indexed="14"/>
        <rFont val="Arial"/>
        <family val="2"/>
      </rPr>
      <t xml:space="preserve"> </t>
    </r>
  </si>
  <si>
    <t xml:space="preserve">            Pārslēgšanas  (demontāžas)  darbi  </t>
  </si>
  <si>
    <t>Atbalstsienu izbūve</t>
  </si>
  <si>
    <t>Zemes rakšana atbalstsienas izbūvei</t>
  </si>
  <si>
    <t xml:space="preserve">Betons C 8/10 </t>
  </si>
  <si>
    <t>Dzelzsbetona atbalstsienu izbūve</t>
  </si>
  <si>
    <t>Zāģmateriāli</t>
  </si>
  <si>
    <t xml:space="preserve">Ū/izturīgs finieris </t>
  </si>
  <si>
    <t xml:space="preserve">Bultskrūves </t>
  </si>
  <si>
    <t>Atbalstsienu stiegrošana</t>
  </si>
  <si>
    <t>t</t>
  </si>
  <si>
    <t>Pedu stiegrošana</t>
  </si>
  <si>
    <t>Stiegrojums Ø12B500B, Ø8B500B</t>
  </si>
  <si>
    <t xml:space="preserve">Betona atbalstsiena kreisā BASK </t>
  </si>
  <si>
    <t>Dzelzsbeton pedas uz šķembas pamatnes izbūve</t>
  </si>
  <si>
    <t>šķembas fr. 40-70 b=100mm</t>
  </si>
  <si>
    <t>Betons C 25/30</t>
  </si>
  <si>
    <t>šuve AR500-02A</t>
  </si>
  <si>
    <t>cieta akmens vate b=30mm</t>
  </si>
  <si>
    <t>Deformācijas šuvju ierīkošana</t>
  </si>
  <si>
    <t>Betona atbalstsiena labā BASL</t>
  </si>
  <si>
    <t>GW 580/9</t>
  </si>
  <si>
    <t>k-ts</t>
  </si>
  <si>
    <t>Rievsienu RS 1 izbūve L=77,72m</t>
  </si>
  <si>
    <t xml:space="preserve">Enkuri atsaišu stiprināšanai (tai skaitā divkomponentu masa, enkurdetaļas, skrūves, urbumu izveide)
</t>
  </si>
  <si>
    <t>PVH rievpāļu iedziļināšana</t>
  </si>
  <si>
    <t>Tranšejas rakšana kabeļiem un caurulēm</t>
  </si>
  <si>
    <t>Plastikāta caurules noguldīšana tranšejā D=50mm</t>
  </si>
  <si>
    <t>Kabeļu montāža caurulē</t>
  </si>
  <si>
    <t>Kabeļu montāža gar balstu</t>
  </si>
  <si>
    <t>Kabeļu montāža pa turvadu trosēm</t>
  </si>
  <si>
    <t>Kabeļu aizsardzība ar metāla aizsargčaulu</t>
  </si>
  <si>
    <t>Vadības sadalne</t>
  </si>
  <si>
    <t>Kabeļu komplekts</t>
  </si>
  <si>
    <t>Pārmiju apsildes vadības iekārtas un to uzstādīšana</t>
  </si>
  <si>
    <t>Aksesuāri apsildes vadībai</t>
  </si>
  <si>
    <t>2 matricu LED luksofori</t>
  </si>
  <si>
    <t>Strāvas stabilizatori</t>
  </si>
  <si>
    <t>Kabeļu pieslēgšana pie aparatūras</t>
  </si>
  <si>
    <t>Pārmiju vadības sistēmas ieregulēšana un pārbaude</t>
  </si>
  <si>
    <t>Tranšejas aizbēršana</t>
  </si>
  <si>
    <t>Liekās grunts iekraušana izvešanai</t>
  </si>
  <si>
    <t>Teritorijas sakārtošana un segas atjaunošana</t>
  </si>
  <si>
    <t>Digitālais uzmērījums un izpilddokumentācijas sagatavošana</t>
  </si>
  <si>
    <t>Satiksmes organizēšana būvdarbu laikā</t>
  </si>
  <si>
    <t>2.Tramvaju sliežu ceļu demontāža</t>
  </si>
  <si>
    <t>Betona plātņu un bruģa seguma nojaukšana vid.0,2m biezumā (t.s. pakāpieni) un transports uz atbērtni attālumā līdz 200m</t>
  </si>
  <si>
    <t>Zāliena un augu zemes noņemšana (t.sk. sliežu ceļā) vid.0,2m biezumā un transports uz atbērtni attālumā līdz 200m</t>
  </si>
  <si>
    <t>Grants seguma noņemšana vid.0,2m biezumā un transports uz atbērtni attālumā līdz 200m</t>
  </si>
  <si>
    <t>Meža zāģēšana (t.ska. krūmi) un celmu likvidēšana un transports uz atbērtni attālumā līdz 200m</t>
  </si>
  <si>
    <t>Žoga demontāža</t>
  </si>
  <si>
    <t>Gājēju barjeru demontāža un transports uz Daugavpils satiksme (DS) noliktavu</t>
  </si>
  <si>
    <t>Esošā šķembu balasta, šķembu pamata, drenējošā slāņa un grunts demontāža sliežu ceļā vid.0,7m biezumā, aizvešana un nodošana izgāztuvē</t>
  </si>
  <si>
    <t>Betona konstrukciju (atbalstsienas, pakāpieni, pandusi, pamati u.c.) demontāža un transports uz atbērtni attālumā līdz 200m</t>
  </si>
  <si>
    <t>Esošu pieturvietu nojumju un aprīkojuma (sols, atkritumu urna) demontāža</t>
  </si>
  <si>
    <t>Esošu mūrētu pieturvietu nojumju un aprīkojuma (sols, atkritumu urna) demontāža</t>
  </si>
  <si>
    <t>Zemes klātnes būvniecība ierakumā, nepieciešamības gadījumā veicot esošās grunts pastiprināšanu, lai sasniegtu kopējo deformācijas moduli Ev2≥45MPa  (sajaucot grunti ar saistvielu- piem. cementu vai kaļķi)</t>
  </si>
  <si>
    <t>Zemes klātnes būvniecība uzbērumā,  Ev2≥45MPa</t>
  </si>
  <si>
    <t>Salturīgās kārtas būvniecība Ev2≥80MPa, (ieskaitot pieturvietu platformas un ietves)</t>
  </si>
  <si>
    <t>Konstruktīvo kārtu armēšana un atdalīšana ar kombinēto divslāņu ģeosintētisko materiālu- 1 kārta ģeoteksitls (≥150g/m2, pagarinājums GV/ŠV- 40/30%), 1 kārta polipropilēna ģeorežģis (≥200g/m2, stiepes stiprība ≥30kN/m, pagarinājums GV/ŠV- ≤8/8%), ieskaitot pārlaidumus un atlokus</t>
  </si>
  <si>
    <t>Pamata nesošās kārtas būvniecība seguma plātņu zonā no minerālmateriāla maisījuma fr.0/56, AADTj,smagie 101-500, H=20cm (uzbērts un blīvēts divās kārtās)</t>
  </si>
  <si>
    <t>Pamata nesošās kārtas būvniecība lentveida pamatu zonā no minerālmateriāla maisījuma fr.0/56, AADTj,smagie 101-500, H=20cm (uzbērts un blīvēts divās kārtās)</t>
  </si>
  <si>
    <t>Sliežu ceļu izbūve uz betona gropjplātnēm, ieskaitot gropjplātnes, montāžas materiālus un sliežu metināšanu (viens sliežu ceļš)</t>
  </si>
  <si>
    <t>Pamatu gropjplātnes (Nr.4K)</t>
  </si>
  <si>
    <t>Polimēr-bāzes mastikas iestrāde sliežu un asfalta seguma sadurvietā- šuvē</t>
  </si>
  <si>
    <t>Sliežu ceļu izbūve uz dzelzsbetona lentveida pamatiem, ieskaitot pamatu izbūvi, stiprinājumu vietu sagatavošanu- urbšanu, stiprinājumu iebūvi, montāžas materiālus un sliežu metināšanu  (viens sliežu ceļš)</t>
  </si>
  <si>
    <t>Dzelzsbetona lentveida pamati (pilns rāmis vienam sliežu ceļam)</t>
  </si>
  <si>
    <t>Sliežu savilču 10x70mm montāža lentveida pamatu zonā, ieskaitot aizsarggumiju</t>
  </si>
  <si>
    <t>Stiprinājuma komplekts (Mezgls M3), solis 1,5m</t>
  </si>
  <si>
    <t>Pamatu sānu un virsmas apstrāde ar aukstā bitumena hidroizolācijas mastiku</t>
  </si>
  <si>
    <t>Divkomponentu poliuretāna zemsliežu palējums un sānu aizlējums</t>
  </si>
  <si>
    <t>Augu zeme H=10cm, zālāju sēklas un mēslojums</t>
  </si>
  <si>
    <t>Minerālmateriāla maisījuma fr.0/56, (Ev2≥150MPa, AADTj,smagie 101-500), 15cm kārtas būvniecība brauktuvei un iebrauktuvēm</t>
  </si>
  <si>
    <t>Minerālmateriāla maisījuma fr.0/45, (Ev2≥150MPa, AADTj,smagie 101-500), 15cm kārtas būvniecība brauktuvei un iebrauktuvēm</t>
  </si>
  <si>
    <t>Individuāli izgatavojamas "L-veida" apmales PA.190.50.35</t>
  </si>
  <si>
    <t>Minerālmateriāla maisījuma fr.0/45, ≥10cm  izlīdzinošā kārta</t>
  </si>
  <si>
    <r>
      <t>Uzstādīt apsildāmu divasmeņu tramvaju pārmiju (ieskaitot krusteni un zemes kasti) ar automātisko piedziņu- marka 60R2-R280/150 uz iepriekš izbūvētām plātnēm un pievienot lietus ūdens kanalizācijai</t>
    </r>
    <r>
      <rPr>
        <b/>
        <sz val="10"/>
        <rFont val="Arial"/>
        <family val="2"/>
      </rPr>
      <t xml:space="preserve"> (P.S.V. Pk1+22,088 (1.ass))</t>
    </r>
  </si>
  <si>
    <r>
      <t xml:space="preserve">Uzstādīt apsildāmu divasmeņu tramvaju pārmiju pārvadu (ieskaitot krusteni un zemes kasti) ar automātisko piedziņu-  marka 60R2-R50/25 uz iepriekš izbūvētām plātnēm un pievienot lietus ūdens kanalizācijai </t>
    </r>
    <r>
      <rPr>
        <b/>
        <sz val="10"/>
        <rFont val="Arial"/>
        <family val="2"/>
      </rPr>
      <t>(P.S.V. Pk22+53,991 (1.ass))</t>
    </r>
  </si>
  <si>
    <t>Lietus ūdeņu kanalizācija K2</t>
  </si>
  <si>
    <t>Pārnesamie tīkli</t>
  </si>
  <si>
    <t>Ārējais ūdensvads Ū1</t>
  </si>
  <si>
    <t>Plastmasas gūlija ar uztvērējspaini un nosēddaļu CRS 560/500 D-klase ar izbūves dziļumu līdz 1.8m asfaltētās ielās (sausa grunts)   Evopipes vai ekvivalents (skat. pielikumi)</t>
  </si>
  <si>
    <t>Plastmasas gūlija ar uztvērējspaini un nosēddaļu CRS 560/500 D-klase ar izbūves dziļumu līdz 2.4m asfaltētās ielās (sausa grunts) Evopipes vai ekvivalents (skat. pielikumi)</t>
  </si>
  <si>
    <t>Plastmasas gūlija ar uztvērējspaini un nosēddaļu CRS 560/500 D-klase ar izbūves dziļumu līdz 2.46m asfaltētās ielās (sausa grunts) Evopipes vai ekvivalents (skat. pielikumi)</t>
  </si>
  <si>
    <t>Dzelzbetona naftas produktu atdalītājs "OLEOPATOR K" q=10l/s D1740 dzīļumā līdz 3.4m (sausa grunts)  ACO vai ekvivalents</t>
  </si>
  <si>
    <t>Dzelzbetona naftas produktu atdalītājs "OLEOPATOR K" q=4l/s D1740 dzīļumā līdz 2.24m (sausa grunts)  ACO vai ekvivalents</t>
  </si>
  <si>
    <t>Pareja PE DN/OD200/315  Evopipes vai ekvivalents</t>
  </si>
  <si>
    <t>Pareja PE DN/OD160/315  Evopipes vai ekvivalents</t>
  </si>
  <si>
    <t>Pieslēgums pie esošajiem kanalizācijas tīkliem dzīļumā līdz 1.5m (sausa grunts)  esoša aka</t>
  </si>
  <si>
    <t xml:space="preserve">Komunikāciju šķērsojums (zem esošās siltumtrases) </t>
  </si>
  <si>
    <t xml:space="preserve">Komunikāciju šķērsojums (zem esošā el. kabeļa) </t>
  </si>
  <si>
    <t xml:space="preserve">Komunikāciju šķērsojums (virs projektējamās caurules D =300mm) </t>
  </si>
  <si>
    <t xml:space="preserve">Komunikāciju šķērsojums (zem projektējamās caurules D =300mm) </t>
  </si>
  <si>
    <t xml:space="preserve">Komunikāciju šķērsojums (virs esošās caurules D =300mm) </t>
  </si>
  <si>
    <t xml:space="preserve">Komunikāciju šķērsojums (zem esošās caurules D =300mm) </t>
  </si>
  <si>
    <t xml:space="preserve">Komunikāciju šķērsojums (zem projekt. siltumtrases) </t>
  </si>
  <si>
    <t xml:space="preserve">Komunikāciju šķērsojums (zem projekt. el. kabeļa) </t>
  </si>
  <si>
    <t xml:space="preserve">Komunikāciju šķērsojums (zem esošā sakaru kabeļa) </t>
  </si>
  <si>
    <t xml:space="preserve">Komunikāciju šķērsojums (zem projekt. sakaru kabeļa) </t>
  </si>
  <si>
    <t xml:space="preserve">Komunikāciju šķērsojums (zem projekt. gāzesvada) </t>
  </si>
  <si>
    <t>Bedres izrakšana ar nogāžu nostiprināšanu un teritorijas labiekārtošana (V=180m3)</t>
  </si>
  <si>
    <t xml:space="preserve">Esošā cauruļvada demontāža met.d250 un izvešana </t>
  </si>
  <si>
    <t xml:space="preserve">Esošā cauruļvada demontāža met.d200 un izvešana </t>
  </si>
  <si>
    <t xml:space="preserve">Esošā cauruļvada demontāža PVC d225 un izvešana </t>
  </si>
  <si>
    <t xml:space="preserve">Esošas akas demontāža </t>
  </si>
  <si>
    <t xml:space="preserve">Esošas akas rekonstrukcija </t>
  </si>
  <si>
    <t>Sistēmas noregulēšana un nodošana ekspluatācijā</t>
  </si>
  <si>
    <t>Izpildshēmas, izpilddokumentācija</t>
  </si>
  <si>
    <t>Tīklu nodošana ekspluatācijā</t>
  </si>
  <si>
    <r>
      <t>Būves nosaukums:</t>
    </r>
    <r>
      <rPr>
        <u val="single"/>
        <sz val="10"/>
        <rFont val="Arial"/>
        <family val="2"/>
      </rPr>
      <t xml:space="preserve"> Jaunās tramvāju līnijas būvniecība posmā 18. Novembra iela-Veselības iela- Stropu ciems Daugavpilī</t>
    </r>
  </si>
  <si>
    <r>
      <t xml:space="preserve">Objekta nosaukums: </t>
    </r>
    <r>
      <rPr>
        <u val="single"/>
        <sz val="10"/>
        <rFont val="Arial"/>
        <family val="2"/>
      </rPr>
      <t xml:space="preserve"> Jaunās tramvāju līnijas būvniecība posmā 18. Novembra iela-Veselības iela- Stropu ciems Daugavpilī</t>
    </r>
  </si>
  <si>
    <r>
      <t xml:space="preserve">Pasūtījums </t>
    </r>
    <r>
      <rPr>
        <u val="single"/>
        <sz val="10"/>
        <rFont val="Arial"/>
        <family val="2"/>
      </rPr>
      <t>Nr. 16TRAMV</t>
    </r>
  </si>
  <si>
    <t>Apsaites cauruļvadu  un tehnoloģisko iekārtu uzstādīšana</t>
  </si>
  <si>
    <t>Spices urbuma  izbūve</t>
  </si>
  <si>
    <t>Urbuma urbšana dziļumā ap 10 m</t>
  </si>
  <si>
    <t>Atloku aizbīdnis DN200 DC1 ar rokratu Saint Goban vai ekvivalents</t>
  </si>
  <si>
    <t>Atloku aizbīdnis DN400 DC1 ar rokratu Saint Goban vai ekvivalents</t>
  </si>
  <si>
    <t>Atloku aizbīdnis DN250 DC1 ar rokratu Saint Goban vai ekvivalents</t>
  </si>
  <si>
    <t>Atloku aizbīdnis DN100 DC1 ar rokratu Saint Goban vai ekvivalents</t>
  </si>
  <si>
    <t>Atloku adapters DN400 DC1 Saint Goban vai ekvivalents</t>
  </si>
  <si>
    <t>Atloku adapters DN250 DC1 Saint Goban vai ekvivalents</t>
  </si>
  <si>
    <t>Atloku adapters DN200 DC1 Saint Goban vai ekvivalents</t>
  </si>
  <si>
    <t>Atloku adapters DN100 DC1 Saint Goban vai ekvivalents</t>
  </si>
  <si>
    <t>Atloku treigabals DN400 DC1 Saint Goban vai ekvivalents</t>
  </si>
  <si>
    <t>Atloku treigabals DN200/100 DC1 Saint Goban vai ekvivalents</t>
  </si>
  <si>
    <t>Atloku pāreja DN400/250  DC1   Saint Goban vai ekvivalents</t>
  </si>
  <si>
    <t>Atloku pāreja DN400/200  DC1   Saint Goban vai ekvivalents</t>
  </si>
  <si>
    <t>Atloku uzmavu īscaurule DN200 DC1   Saint Goban vai ekvivalents</t>
  </si>
  <si>
    <t>Atloku uzmavu īscaurule DN250 DC1   Saint Goban vai ekvivalents</t>
  </si>
  <si>
    <t>Atloku līknis DN200 45*  DC1   Saint Goban vai ekvivalents</t>
  </si>
  <si>
    <t>Atloku līknis DN200 22,5*  DC1   Saint Goban vai ekvivalents</t>
  </si>
  <si>
    <t>Līknis PE DN/OD 110 5*-30* Evopipes vai ekvivalents</t>
  </si>
  <si>
    <t>Līknis PE DN/OD 225 5*-30* Evopipes vai ekvivalents</t>
  </si>
  <si>
    <t>Betona atbalsts V=1.87m3</t>
  </si>
  <si>
    <t>Betona atbalsts V=0,02m3</t>
  </si>
  <si>
    <t>Betona atbalsts V=0,12m3</t>
  </si>
  <si>
    <t>Betona atbalsts V=0,20m3</t>
  </si>
  <si>
    <t>Betona atbalsts V=0,24m3</t>
  </si>
  <si>
    <t>Betona atbalsts V=0,33m3</t>
  </si>
  <si>
    <t>Komunikāciju šķērsojums (projektējamās caurules D&lt;300mm)</t>
  </si>
  <si>
    <t>44</t>
  </si>
  <si>
    <t>45</t>
  </si>
  <si>
    <t>46</t>
  </si>
  <si>
    <t>47</t>
  </si>
  <si>
    <t>48</t>
  </si>
  <si>
    <t>Pieslēgums pie esošiem ūdensvada tīkliem dziļumā līdz 2.5m D 250 ķets (sausa grunts-esoša aka)</t>
  </si>
  <si>
    <t>Pieslēgums pie esošiem ūdensvada tīkliem dziļumā līdz 2.5m D 200 ķets (sausa grunts-esoša aka)</t>
  </si>
  <si>
    <t>Pieslēgums pie esošiem ūdensvada tīkliem dziļumā līdz 2.5m D 100 ķets (sausa grunts-esoša aka)</t>
  </si>
  <si>
    <t>Pieslēgums pie esošiem ūdensvada tīkliem dziļumā līdz 2.5m D 100 PE (sausa grunts-esoša aka)</t>
  </si>
  <si>
    <t>49</t>
  </si>
  <si>
    <t>Ārējā sadzīves kanalizācija K1</t>
  </si>
  <si>
    <t>Kanalizācijas aka Dn1000 izbūve no saliekamā dz/betona elementiem ar izbūves dziļumu līdz 2.5m uz bruģa seguma (sausa grunts) Vāka tips-3 (LKT;ŪKT-11 pielikumi)</t>
  </si>
  <si>
    <t>Kanalizācijas aka Dn1500 izbūve no saliekamā dz/betona elementiem ar izbūves dziļumu līdz 4m uz bruģa seguma (sausa grunts) Vāka tips-3 (LKT;ŪKT-11 pielikumi)</t>
  </si>
  <si>
    <t>Kanalizācijas aka Dn1500 izbūve no saliekamā dz/betona elementiem ar izbūves dziļumu līdz 3.5m (zaļajā zona) (sausa grunts) Vāka tips-1 (LKT;ŪKT-11; pielikumi)</t>
  </si>
  <si>
    <t>Pieslēgums pie esoša kanalizācijas tīkla dziļumā līdz 2.0m (sausa grunts-esoša aka rekonstr.)</t>
  </si>
  <si>
    <t>Pieslēgums pie esoša kanalizācijas tīkla dziļumā līdz 3.5m (sausa grunts-esoša aka rekonstr.)</t>
  </si>
  <si>
    <t>Pieslēgums pie esoša kanalizācijas tīkla dziļumā līdz 4,0m (sausa grunts-esoša aka rekonstr.)</t>
  </si>
  <si>
    <t xml:space="preserve">Komunikāciju šķērsojums (zem esošā gāzesvada) </t>
  </si>
  <si>
    <t xml:space="preserve">Esošā cauruļvada demontāža bet.d300 un izvešana </t>
  </si>
  <si>
    <t>50</t>
  </si>
  <si>
    <t>Kanalizācijas tīklu CCTV pārbaude un atskaites sagatavošana</t>
  </si>
  <si>
    <t>Sistēmas hlorēšana, noregulēšana un nodošana ekspluatācijā</t>
  </si>
  <si>
    <t>Kopā: K1</t>
  </si>
  <si>
    <t>Kopā Ū1:</t>
  </si>
  <si>
    <t>Kopā K2:</t>
  </si>
  <si>
    <t>Pieslēgums pie esošiem ūdensvada tīkliem dziļumā līdz 2.5m D 400 met (sausa grunts-esoša aka)</t>
  </si>
  <si>
    <t>Pieslēgums pie esošiem ūdensvada tīkliem dziļumā līdz 2.5m D 225 PE (sausa grunts)</t>
  </si>
  <si>
    <t>51</t>
  </si>
  <si>
    <t>52</t>
  </si>
  <si>
    <t>Parnesanas tikli</t>
  </si>
  <si>
    <t>Atloku uzmavu īscaurule DN300 DC1   Saint Goban vai ekvivalents</t>
  </si>
  <si>
    <t>Atloku līknis DN150 45*  DC1   Saint Goban vai ekvivalents</t>
  </si>
  <si>
    <t>Atloku līknis DN300 90*  DC1   Saint Goban vai ekvivalents</t>
  </si>
  <si>
    <t>Līknis PE DN/OD 160  61*-90* Evopipes vai ekvivalents</t>
  </si>
  <si>
    <t>Līknis PE DN/OD 250  61*-90* Evopipes vai ekvivalents</t>
  </si>
  <si>
    <t>Līknis PE DN/OD 315  61*-90* Evopipes vai ekvivalents</t>
  </si>
  <si>
    <t>Atloku adapters DN150 DC1 Saint Goban vai ekvivalents</t>
  </si>
  <si>
    <t>Atloku adapters DN300 DC1 Saint Goban vai ekvivalents</t>
  </si>
  <si>
    <t>Betona atbalsts V=0,08m3</t>
  </si>
  <si>
    <t>Betona atbalsts V=0,27m3</t>
  </si>
  <si>
    <t>Betona atbalsts V=1.53m3</t>
  </si>
  <si>
    <t>Komunikāciju šķērsojums (zem  esošā caurules D&lt;300mm)</t>
  </si>
  <si>
    <t>Komunikāciju šķērsojums (virs  esošā caurules D&lt;300mm)</t>
  </si>
  <si>
    <t>Komunikāciju šķērsojums (zem projektējamās caurules D&lt;300mm)</t>
  </si>
  <si>
    <t>Komunikāciju šķērsojums (virs projektējamās caurules D&lt;300mm)</t>
  </si>
  <si>
    <t>Pieslēgums pie esoša kanalizācijas tīkla met.150 dziļumā līdz 2.0m (sausa grunts.)</t>
  </si>
  <si>
    <t>Pieslēgums pie esoša kanalizācijas tīkla PE 160 dziļumā līdz 2.0m (sausa grunts.)</t>
  </si>
  <si>
    <t>Pieslēgums pie esoša kanalizācijas tīkla PE 250 dziļumā līdz 2.0m (sausa grunts.)</t>
  </si>
  <si>
    <t>Pieslēgums pie esoša kanalizācijas tīkla PE 250 dziļumā līdz 3.0m (sausa grunts.)</t>
  </si>
  <si>
    <t>Pieslēgums pie esoša kanalizācijas tīkla PE 315 dziļumā līdz 2.0m (sausa grunts.)</t>
  </si>
  <si>
    <t>Pieslēgums pie esoša kanalizācijas tīkla PE 315 dziļumā līdz 3.0m (sausa grunts.)</t>
  </si>
  <si>
    <t>Pieslēgums pie esoša kanalizācijas tīkla ķets .300 dziļumā līdz 2.0m (sausa grunts.)</t>
  </si>
  <si>
    <t>Pieslēgums pie esoša kanalizācijas tīkla ķets .300 dziļumā līdz 3.0m (sausa grunts.)</t>
  </si>
  <si>
    <t xml:space="preserve">Esošā cauruļvada demontāža kets d300 un izvešana </t>
  </si>
  <si>
    <t xml:space="preserve">Esošā cauruļvada demontāža PE DN/OD 315 un izvešana </t>
  </si>
  <si>
    <t xml:space="preserve">Esošā cauruļvada demontāža PE DN/OD 250 un izvešana </t>
  </si>
  <si>
    <t xml:space="preserve">Esošā cauruļvada demontāža PE DN/OD 160 un izvešana </t>
  </si>
  <si>
    <t>Kopā SPK:</t>
  </si>
  <si>
    <t>Rūpn. izol. ventiļa ar servisa ventili montāža</t>
  </si>
  <si>
    <t>Rūpn. izol. servisa ventiļa montāža</t>
  </si>
  <si>
    <t>Rūpn. izolēts līkums 90°, 1,2 x 1,85 (nestand.)</t>
  </si>
  <si>
    <t xml:space="preserve">Rūpn. izolēts līkums 110° </t>
  </si>
  <si>
    <t>Rūpn. izolēts ventilis ar nerūs.tērauda ūdens izteces ventili DN40, ar vītņu korķi (ar iekš. vītni), H=1,4 m</t>
  </si>
  <si>
    <t>Rūpn. izolēts ventilis ar nerūs.tērauda ūdens izteces ventili DN80, ar vītņu korķi (ar iekš. vītni), H=1,2 m</t>
  </si>
  <si>
    <t>Rūpn. izolēts nerūs.tērauda ūdens izteces ventilis DN80, ar vītņu korķi (ar iekš.vītni), H=1,5 m</t>
  </si>
  <si>
    <t>signalizācijas kastīte (uzstādīšanai akās)</t>
  </si>
  <si>
    <t>NYM3x1,5</t>
  </si>
  <si>
    <t>59</t>
  </si>
  <si>
    <t>KC 15-09</t>
  </si>
  <si>
    <t>Čuguna lūka smagā</t>
  </si>
  <si>
    <t>Čuguna lūka vieglā</t>
  </si>
  <si>
    <t>Rūpn. izolēts līkums  90° 1,5 x 1,3 cinkota skārda apvalkcaurulē</t>
  </si>
  <si>
    <t xml:space="preserve">Rūpn.izol. vertikālais līkums 90°, 1,5 x 1,7 (h) </t>
  </si>
  <si>
    <t>79</t>
  </si>
  <si>
    <t>4,5</t>
  </si>
  <si>
    <t>3,5</t>
  </si>
  <si>
    <t>Dažadi darbi</t>
  </si>
  <si>
    <t>48/</t>
  </si>
  <si>
    <t>Pamatnes ierīkošana zem cauruļvadiem 150 mm un virs cauruliem 300mm no smilts</t>
  </si>
  <si>
    <t>Bedres rakšana un aizbēršana balsta pamatam</t>
  </si>
  <si>
    <t>Apgaismojuma balsta pamata montāža gatavā bedrē</t>
  </si>
  <si>
    <t>Apgaismojuma balsta montāža</t>
  </si>
  <si>
    <t>G.ķermenis Eulumdat VIZULO STORK 137W RAL 90070 komplektētus ar dimmēšanas vadības bloku</t>
  </si>
  <si>
    <t>Sadalne KKM-2-20-004 RAL7032 ar atslēgam EMKA</t>
  </si>
  <si>
    <t>Konsole L-veida H=2m L=1m 15'</t>
  </si>
  <si>
    <t>Stabs cinkots H=8,5m</t>
  </si>
  <si>
    <t>D/z betona pamatne KBR10</t>
  </si>
  <si>
    <t>Gumijas blīve 4-10m koniskam stabam GB-RG</t>
  </si>
  <si>
    <t>Pacelums uz balsta kompl. (kabeļa aizsardzība)</t>
  </si>
  <si>
    <t xml:space="preserve">VS 3 dzīslu kabeļa pārejas (papīra - plastmasas izolācija) savienojuma uzmavas montāža </t>
  </si>
  <si>
    <t>V/spr. Uzmava TRAJ-24/1x 120-240-CEE01 kompl. 3f.</t>
  </si>
  <si>
    <t>Kanalizācijas plastmasas saliekamā aka Dn1000/625 ar izbūves dziļumu līdz 1.5m asfaltētās ielās (sausa grunts) Vāka tips-3 (LKT;ŪKT-17; pielikumi)</t>
  </si>
  <si>
    <t>Kanalizācijas plastmasas saliekamā aka Dn1000/625 ar izbūves dziļumu līdz 2.0m asfaltētās ielās (sausa grunts)  Vāka tips-3 (LKT;ŪKT-17; pielikumi)</t>
  </si>
  <si>
    <t>Kanalizācijas plastmasas saliekamā aka Dn1000/625 ar izbūves dziļumu līdz 2.0m uz bruģa seguma (sausa grunts) Vāka tips-2 (LKT;ŪKT-17; pielikumi)</t>
  </si>
  <si>
    <t>Kanalizācijas aka Dn1500 izbūve no saliekamā dz/betona elementiem ar izbūves dziļumu līdz 3.5m asfaltētās ielās (sausa grunts) Vāka tips-3 (LKT;ŪKT-17,20 pielikumi)</t>
  </si>
  <si>
    <t>Kanalizācijas aka Dn1500 izbūve no saliekamā dz/betona elementiem ar izbūves dziļumu līdz 4.0m asfaltētās ielās (sausa grunts)  Vāka tips-3 (LKT;ŪKT-17,20; pielikumi)</t>
  </si>
  <si>
    <t>Kanalizācijas aka Dn1500 izbūve no saliekamā dz/betona elementiem ar izbūves dziļumu līdz 4.0m zaļajā zonā (sausa grunts) Vāka tips-1 (LKT;ŪKT-17,20; pielikumi)</t>
  </si>
  <si>
    <t>Kanalizācijas plastmasas saliekamā līmeņu starpības aka Dn1000/625 ar izbūves dziļumu līdz 2.5m asfaltētās ielās (sausa grunts)   Vāka tips-3 (LKT;ŪKT-17,19; pielikumi)</t>
  </si>
  <si>
    <t>Kanalizācijas plastmasas saliekamā līmeņu starpības aka Dn1000/625 ar izbūves dziļumu līdz 3.0m asfaltētās ielās (sausa grunts) Vāka tips-3 (LKT;ŪKT-17,19; pielikumi)</t>
  </si>
  <si>
    <t>Kanalizācijas līmeņu starpības aka Dn1500 izbūve no saliekamā dz/betona elementiem ar izbūves dziļumu līdz 3.5m asfaltētās ielās (sausa grg.) Vāka tips-3 (LKT;ŪKT-17,18; pielikumi)</t>
  </si>
  <si>
    <t>Infiltrācijas aka Dn1000 izbūve no saliekamā dz/ betona elementiem ar izbūves dziļumu līdz 2.0m (zaļajā zona) (sausa gr.)  Vāka tips-3 (LKT;ŪKT-11,17; pielikumi)</t>
  </si>
  <si>
    <t>Infiltrācijas aka Dn1000 izbūve no saliekamā dz/ betona elementiem ar izbūves dziļumu līdz 2.0m (zaļajā zona) (sausa gr.)  Keta ramis ar resti DN700mm  (LKT;ŪKT-11,17; pielikumi)</t>
  </si>
  <si>
    <t>Izlaides betona uzgalvis (LKT;ŪKT-22)</t>
  </si>
  <si>
    <t>Seguma atjaunošana (asfalts)</t>
  </si>
  <si>
    <t>Ūdensvada aka Dn1500 izbūve no saliekamā dz/bet. elementiem ar monolīto dibena daļu, ar izbūves dziļumu līdz 2.5m (sausa grunts) ŪD-1;Vāka tips-3 (LKT;ŪKT-17; 21)</t>
  </si>
  <si>
    <t>Atloku pāreja DN250/200  DC1   Saint Goban vai ekvivalents</t>
  </si>
  <si>
    <t>53</t>
  </si>
  <si>
    <t>54</t>
  </si>
  <si>
    <t>55</t>
  </si>
  <si>
    <t>56</t>
  </si>
  <si>
    <t>57</t>
  </si>
  <si>
    <t>58</t>
  </si>
  <si>
    <t>PE (ultrastress) caurule aizsargčaulā DN/OD 500; SDR17; PE 100-RC dzilumā no 2,0m (sausa grunts) ar centrējošiem gredzeniem DN/OD 500/225 un gala noslēgiem Evopipes  vai ekvivalents</t>
  </si>
  <si>
    <t>Rūpn. izolēts līkums 90°</t>
  </si>
  <si>
    <t>Rūpn. izolēts līkums 90°, 1,2 x 1,45 (nestandarts)</t>
  </si>
  <si>
    <t>Rūpn. izolēts līkums 91°, 1,2 x 1,3 (nestandarts)</t>
  </si>
  <si>
    <t>Rūpn. izolēts līkums 93°</t>
  </si>
  <si>
    <t>Rūpn. izolēts līkums 93°, 1,2 x 1,45 (nestand.)</t>
  </si>
  <si>
    <t>Rūpn. izolēts līkums 90°, 0,55 x 1,00 (nestandarts)</t>
  </si>
  <si>
    <t>Rūpn. izolēts līkums 90°, 0,93 x 1,00 (nestandarts)</t>
  </si>
  <si>
    <t xml:space="preserve">cinkota caurule </t>
  </si>
  <si>
    <t>virszemes aizsargskapis, t. sk palīgmateriāli skapja montāžai</t>
  </si>
  <si>
    <t>Ø50</t>
  </si>
  <si>
    <t>KC 10-09</t>
  </si>
  <si>
    <t>KCP-10</t>
  </si>
  <si>
    <t>Rūpn. izolēts vertikālais Z-veida līkums 90°, 0,55 x 0,85 (h) x 0,75 m</t>
  </si>
  <si>
    <t>Rūpn. izolēts vertikālais Z-veida līkums 90°, 1,0 x 0,53 (h, precizēt pirms mont.) x 1,0 m</t>
  </si>
  <si>
    <t>Rūpn. izolēts nerūs.tērauda atgaisošanas ventilis DN40, ar vītņu korķi (ar iekš.vītni), H=1,4 m</t>
  </si>
  <si>
    <t>60</t>
  </si>
  <si>
    <t>Darba apjomi Nr.1.</t>
  </si>
  <si>
    <t>Darba apjomi Nr.9.</t>
  </si>
  <si>
    <t>Piezīmes</t>
  </si>
  <si>
    <t>Darba apjomi Nr.2</t>
  </si>
  <si>
    <t>Darba apjomi Nr.3.</t>
  </si>
  <si>
    <t>Darba apjomi Nr.4.</t>
  </si>
  <si>
    <t>Darba apjomi Nr.5-1.</t>
  </si>
  <si>
    <t>Darba apjomi Nr.5-2.</t>
  </si>
  <si>
    <t>Darba apjomi Nr.6.</t>
  </si>
  <si>
    <t>Darba apjomi Nr.7.</t>
  </si>
  <si>
    <t>Darba apjomi Nr.8.</t>
  </si>
  <si>
    <t>Darba apjomi Nr.10.</t>
  </si>
  <si>
    <t>Darba apjomi Nr.11.</t>
  </si>
  <si>
    <t>Darba apjomi Nr.12</t>
  </si>
  <si>
    <t>Darba apjomi Nr.13.</t>
  </si>
  <si>
    <t>Posms "H" - "I"</t>
  </si>
  <si>
    <t>Ø42/125</t>
  </si>
  <si>
    <t>Ø32</t>
  </si>
  <si>
    <t>48/0,7m/m3</t>
  </si>
  <si>
    <t>KL 60x45</t>
  </si>
  <si>
    <t xml:space="preserve">Rūpn. izolēts līkums  90° </t>
  </si>
  <si>
    <t>Rūpn. izolēts Z-veida līkums 90°, 1,0 x 0,4 (h) x 1,0 m</t>
  </si>
  <si>
    <t>Ø125</t>
  </si>
  <si>
    <t>1210x182x50</t>
  </si>
  <si>
    <t>PHSALCT 42-60</t>
  </si>
  <si>
    <t>PHSALCT 42-40</t>
  </si>
  <si>
    <t>Monolītais dzelzsbetona vairogbalsts 0,9 x 0,25 x 0,8 (h) m</t>
  </si>
  <si>
    <t>VB-4</t>
  </si>
  <si>
    <t>Kopā Posms "H" - "I":</t>
  </si>
  <si>
    <t>Kabeļu kamera Zekan HDPE 1020x420x1080</t>
  </si>
  <si>
    <t>Kameras uzstadīšana</t>
  </si>
  <si>
    <t>Kabeļu kamera HDPE Zekan HDPE 1020x420x1080</t>
  </si>
  <si>
    <t>Smiltis</t>
  </si>
  <si>
    <t xml:space="preserve">Tranšejas rakšana un aizbēršana platumā līdz 1 m </t>
  </si>
  <si>
    <t>Darba apjomi Nr.11.1</t>
  </si>
  <si>
    <t>Lattelecom pārslegšanas darbi</t>
  </si>
  <si>
    <t>Pazemes kabelis VMOHBU 100x2x0.5</t>
  </si>
  <si>
    <t xml:space="preserve">Pazemes kabelis A-2YF(L)2Y 20x2x0.8 </t>
  </si>
  <si>
    <t>Uzmava telefona kabeļa 100x2x0.5 savien. 100 pāriem</t>
  </si>
  <si>
    <t>Uzmava telefona kabeļa 20x2x0.8 savien. 20 pāriem</t>
  </si>
  <si>
    <t>M 100x2x0,5 kabeļu demontāža</t>
  </si>
  <si>
    <t>PCM 20x2x0.8 kabeļu demontāža</t>
  </si>
  <si>
    <t>Kabeļu 100x2x0.5 ieguldīšana kabeļu kanalizācijā d100</t>
  </si>
  <si>
    <t>Kabeļu 20x2x0.8 ieguldīšana kabeļu kanalizācijā d100</t>
  </si>
  <si>
    <t>Sadales tīkla kabeļa uzmavas montāža, kabeļiem ar kopējo tilpumu līdz 100x2x0.5</t>
  </si>
  <si>
    <t>uzmava</t>
  </si>
  <si>
    <t>Sadales tīkla kabeļa uzmavas montāža, kabeļiem ar kopējo tilpumu līdz 20x2x0.8</t>
  </si>
  <si>
    <t>Tīklu testešana un nodošana ekspluatācijā</t>
  </si>
  <si>
    <t>Izpilddokumentācijas sagatavošana</t>
  </si>
  <si>
    <t>Darba apjomi Nr.11.2</t>
  </si>
  <si>
    <t>Dautkom pārslegšanas darbi</t>
  </si>
  <si>
    <t>Pazemes kabelis OFS F48</t>
  </si>
  <si>
    <t>Pazemes kabelis OFS F24</t>
  </si>
  <si>
    <t>Pazemes kabelis OFS F12</t>
  </si>
  <si>
    <t xml:space="preserve">Uzmava optiskais kabeļa OFS F48 </t>
  </si>
  <si>
    <t xml:space="preserve">Uzmava optiskais kabeļa OFS F24 </t>
  </si>
  <si>
    <t xml:space="preserve">Uzmava optiskais kabeļa OFS F12 </t>
  </si>
  <si>
    <t>Optiskais kabeļu demontāža</t>
  </si>
  <si>
    <t>Kabeļu pārlikšanu (pārvietošanu): Optiskais mezgls Atpūtas iela 43 līdz  Optiskais mezgls Čiekuru iela 3  ar tranšeju rakšanu un aizbēršanu</t>
  </si>
  <si>
    <r>
      <t xml:space="preserve">Kabeļu pārlikšanu (pārvietošanu):.Optiskais mezgls Atpūtas iela 43 līdz Optiskais mezgls </t>
    </r>
    <r>
      <rPr>
        <i/>
        <sz val="10"/>
        <rFont val="Arial"/>
        <family val="2"/>
      </rPr>
      <t>Daugavpils reģionālā slimnīcā</t>
    </r>
    <r>
      <rPr>
        <sz val="10"/>
        <rFont val="Arial"/>
        <family val="2"/>
      </rPr>
      <t xml:space="preserve">   ar tranšeju rakšanu un aizbēršanu</t>
    </r>
  </si>
  <si>
    <r>
      <t xml:space="preserve">Kabeļu pārlikšanu (pārvietošanu): Optiskais mezgls </t>
    </r>
    <r>
      <rPr>
        <i/>
        <sz val="10"/>
        <rFont val="Arial"/>
        <family val="2"/>
      </rPr>
      <t>Daugavpils reģionālā slimnīcā</t>
    </r>
    <r>
      <rPr>
        <sz val="10"/>
        <rFont val="Arial"/>
        <family val="2"/>
      </rPr>
      <t xml:space="preserve"> līdz Optiskais mezgls Čiekuru iela 3   ar tranšeju rakšanu un aizbēršanu</t>
    </r>
  </si>
  <si>
    <r>
      <t xml:space="preserve">Kabeļu pārlikšanu (pārvietošanu): Optiskais mezgls </t>
    </r>
    <r>
      <rPr>
        <i/>
        <sz val="10"/>
        <rFont val="Arial"/>
        <family val="2"/>
      </rPr>
      <t>Daugavpils reģionālā slimnīcā</t>
    </r>
    <r>
      <rPr>
        <sz val="10"/>
        <rFont val="Arial"/>
        <family val="2"/>
      </rPr>
      <t xml:space="preserve"> līdz Optiskais mezgls </t>
    </r>
    <r>
      <rPr>
        <i/>
        <sz val="10"/>
        <rFont val="Arial"/>
        <family val="2"/>
      </rPr>
      <t>Daugavpils</t>
    </r>
    <r>
      <rPr>
        <sz val="10"/>
        <rFont val="Arial"/>
        <family val="2"/>
      </rPr>
      <t xml:space="preserve">  reģionālā  </t>
    </r>
    <r>
      <rPr>
        <i/>
        <sz val="10"/>
        <rFont val="Arial"/>
        <family val="2"/>
      </rPr>
      <t>slimnīca</t>
    </r>
    <r>
      <rPr>
        <sz val="10"/>
        <rFont val="Arial"/>
        <family val="2"/>
      </rPr>
      <t>, Plaušu slimību un tuberkulozes centrs  ar tranšeju rakšanu un aizbēršanu</t>
    </r>
  </si>
  <si>
    <t>Sadales tīkla kabeļa uzmavas montāža,</t>
  </si>
  <si>
    <t>Abonentu pārslēgšanu pēc jaunas shēmas</t>
  </si>
  <si>
    <t>abon,</t>
  </si>
  <si>
    <t>Drošības barjera N2, W4, H=0,75m</t>
  </si>
  <si>
    <t>Enkurojumu bloks, solis 2.0m</t>
  </si>
  <si>
    <t>Kanalizācijas caurules izbūve gatavā tranšejā OD/DN 110 klases SN8 dziļumā līdz 1.5m (sausa grunts) (Tranšeja T-1) (LKT;ŪKT-16) un tranšeju nostiprināšanu  Evopipes vai ekvivalents</t>
  </si>
  <si>
    <t>Kanalizācijas caurules izbūve gatavā tranšejā OD/DN 160 klases SN8 dziļumā līdz 1.5m (sausa grunts) (Tranšeja T-1) (LKT;ŪKT-16),   un tranšeju nostiprināšanu  Evopipes vai ekvivalents</t>
  </si>
  <si>
    <t>Kanalizācijas caurules izbūve gatavā tranšejā OD/DN 250 klases SN8 dziļumā līdz 1.5m (sausa grunts) (Tranšeja T-1) (LKT;ŪKT-16),  un tranšeju nostiprināšanu   Evopipes vai ekvivalents</t>
  </si>
  <si>
    <t>Kanalizācijas caurules izbūve gatavā tranšejā OD/DN 250 klases SN8 dziļumā līdz 2m (sausa grunts) (Tranšeja T-1) (LKT;ŪKT-16),  un tranšeju nostiprināšanu   Evopipes vai ekvivalents</t>
  </si>
  <si>
    <t>Kanalizācijas caurules izbūve gatavā tranšejā OD/DN 315 klases SN8 dziļumā līdz 1.5m (sausa grunts) (Tranšeja T-1) (LKT;ŪKT-16),  un tranšeju nostiprināšanu  Evopipes vai ekvivalents</t>
  </si>
  <si>
    <t>Kanalizācijas caurules izbūve gatavā tranšejā OD/DN 315 klases SN8 dziļumā līdz 2.0m (sausa grunts) (Tranšeja T-1) (LKT;ŪKT-16),un tranšeju nostiprināšanu   Evopipes vai ekvivalents</t>
  </si>
  <si>
    <t>Kanalizācijas caurules izbūve gatavā tranšejā OD/DN 315 klases SN8 dziļumā līdz 2.5m (sausa grunts) (Tranšeja T-1) (LKT;ŪKT-16),  un tranšeju nostiprināšanu   Evopipes vai ekvivalents</t>
  </si>
  <si>
    <t>Kanalizācijas caurules izbūve gatavā tranšejā OD/DN 315 klases SN8 dziļumā līdz 3.0m (sausa grunts) (Tranšeja T-1) (LKT;ŪKT-16), un tranšeju nostiprināšanu  Evopipes vai ekvivalents</t>
  </si>
  <si>
    <t>Kanalizācijas caurules izbūve gatavā tranšejā OD/DN 315 klases SN8 dziļumā līdz 3.5m (sausa grunts) (Tranšeja T-1) (LKT;ŪKT-16,  un tranšeju nostiprināšanu  Evopipes vai ekvivalents</t>
  </si>
  <si>
    <t>Kanalizācijas caurules izbūve gatavā tranšejā OD/DN 315 klases SN8 dziļumā līdz 4.0m (sausa grunts) (Tranšeja T-1) (LKT;ŪKT-16), un tranšeju nostiprināšanu  Evopipes vai ekvivalents</t>
  </si>
  <si>
    <t>Ūdensvada  izbūve gatavā tranšejā no spiediena DCI caurulēm DN 250, PN10  dziļumā līdz 2.0m (sausa grunts) (tranšeja T-1; LKT;ŪKT-16), un tranšeju nostiprināšanu  SAINT-GOBAIN vai ekvivalents</t>
  </si>
  <si>
    <t>Ūdensvada  izbūve gatavā tranšejā no spiediena DCI caurulēm DN 200, PN10  dziļumā līdz 2.0m (sausa grunts) (tranšeja T-1; LKT;ŪKT-16),  un tranšeju nostiprināšanu  SAINT-GOBAIN vai ekvivalents</t>
  </si>
  <si>
    <t xml:space="preserve">Ūdensvada  izbūve gatavā tranšejā no spiediena DCI caurulēm DN 200, PN10  dziļumā līdz 2.5m (sausa grunts) (tranšeja T-1; LKT;ŪKT-16),  un tranšeju nostiprināšanu  SAINT-GOBAIN vai ekvivalents </t>
  </si>
  <si>
    <t>Ūdensvada  izbūve gatavā tranšejā no spiediena DCI caurulēm DN 100, PN10  dziļumā līdz 2.5m (sausa grunts) (tranšeja T-1; LKT;ŪKT-16),  un tranšeju nostiprināšanu  SAINT-GOBAIN vai ekvivalents</t>
  </si>
  <si>
    <t>Ūdensvada  izbūve gatavā tranšejā no spiediena PE caurulēm DN/OD 225, SDR17, PE100-RC dziļumā līdz 2.0m (sausa grunts) (tranš. ar īpašo pamatni T-1), LKT;ŪKT-16),  un tranšeju nostiprināšanu  Evopipes ultrastres vai ekvivalents</t>
  </si>
  <si>
    <t>Kanalizācijas caurules izbūve gatavā tranšejā DN/OD  D250 klase SN8  dziļumā līdz 2,0m (sausa grunts, tranšeja T-1);    un tranšeju nostiprināšanu  Evopipes vai ekvivalents</t>
  </si>
  <si>
    <t>Kanalizācijas caurules izbūve gatavā tranšejā DN/OD  D250 klase SN8  dziļumā līdz 2,5m (sausa grunts, tranšeja T-1); un tranšeju nostiprināšanu  Evopipes vai ekvivalents</t>
  </si>
  <si>
    <t>Kanalizācijas caurules izbūve gatavā tranšejā DN/OD  D315 klase SN8  dziļumā līdz 3,5m (sausa grunts, tranšeja T-1); un tranšeju nostiprināšanu  . Evopipes vai ekvivalents</t>
  </si>
  <si>
    <t>Kanalizācijas caurules izbūve gatavā tranšejā DN/OD  D315 klase SN8  dziļumā līdz 4m (sausa grunts, tranšeja T-1);  un tranšeju nostiprināšanu  . Evopipes vai ekvivalents</t>
  </si>
  <si>
    <t>Spiedvadu caurules izbūve gatavā tranšejā DN/OD 160 SDR 17; PE 100-RC;  dziļumā līdz 2.0m (sausa grunts) (tranšeja T-1),  un tranšeju nostiprināšanu   Evopipes vai ekvivalents</t>
  </si>
  <si>
    <t>Spiedvadu caurules izbūve gatavā tranšejā DN/OD 250 SDR 17; PE 100-RC;  dziļumā līdz 2.5m (sausa grunts) (tranšeja T-1), un tranšeju nostiprināšanu   Evopipes vai ekvivalents</t>
  </si>
  <si>
    <t>Spiedvadu caurules izbūve gatavā tranšejā DN/OD 250 SDR 17; PE 100-RC;  dziļumā līdz 3m (sausa grunts) (tranšeja T-1), iun tranšeju nostiprināšanu  Evopipes vai ekvivalents</t>
  </si>
  <si>
    <t>Spiedvadu caurules izbūve gatavā tranšejā DN/OD 315 SDR 17; PE 100-RC;  dziļumā līdz 2.5m (sausa grunts) (tranšeja T-1) ,  un tranšeju nostiprināšanu  Evopipes vai ekvivalents</t>
  </si>
  <si>
    <t>Spiedvadu caurules izbūve gatavā tranšejā DN/OD 315 SDR 17; PE 100-RC;  dziļumā līdz 3m (sausa grunts) (tranšeja T-1),un tranšeju nostiprināšanu  Evopipes vai ekvivalents</t>
  </si>
</sst>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_-* #,##0.00_-;\-* #,##0.00_-;_-* \-??_-;_-@_-"/>
    <numFmt numFmtId="196" formatCode="_(* #,##0.00_);_(* \(#,##0.00\);_(* \-??_);_(@_)"/>
    <numFmt numFmtId="197" formatCode="#,##0.00_р_."/>
    <numFmt numFmtId="198" formatCode="_-&quot;Ls &quot;* #,##0.00_-;&quot;-Ls &quot;* #,##0.00_-;_-&quot;Ls &quot;* \-??_-;_-@_-"/>
    <numFmt numFmtId="199" formatCode="&quot; &quot;#,##0.00&quot; &quot;;&quot;-&quot;#,##0.00&quot; &quot;;&quot; -&quot;#&quot; &quot;;&quot; &quot;@&quot; &quot;"/>
    <numFmt numFmtId="200" formatCode="&quot; &quot;#,##0.00&quot;    &quot;;&quot;-&quot;#,##0.00&quot;    &quot;;&quot; -&quot;#&quot;    &quot;;&quot; &quot;@&quot; &quot;"/>
    <numFmt numFmtId="201" formatCode="#,##0.00\ ;\-#,##0.00\ ;&quot; -&quot;#\ ;@\ "/>
    <numFmt numFmtId="202" formatCode="&quot; Ls &quot;#,##0.00&quot; &quot;;&quot;-Ls &quot;#,##0.00&quot; &quot;;&quot; Ls -&quot;#&quot; &quot;;&quot; &quot;@&quot; &quot;"/>
    <numFmt numFmtId="203" formatCode="&quot; &quot;#,##0.00&quot;р. &quot;;&quot;-&quot;#,##0.00&quot;р. &quot;;&quot; -&quot;#&quot;р. &quot;;&quot; &quot;@&quot; &quot;"/>
    <numFmt numFmtId="204" formatCode="[$-426]General"/>
    <numFmt numFmtId="205" formatCode="#,##0.00[$Ls-426];[Red]&quot;-&quot;#,##0.00[$Ls-426]"/>
    <numFmt numFmtId="206" formatCode="#,##0.00&quot; &quot;[$€-407];[Red]&quot;-&quot;#,##0.00&quot; &quot;[$€-407]"/>
    <numFmt numFmtId="207" formatCode="_-* #,##0&quot;$&quot;_-;\-* #,##0&quot;$&quot;_-;_-* &quot;-&quot;&quot;$&quot;_-;_-@_-"/>
    <numFmt numFmtId="208" formatCode="_-* #,##0.00&quot;$&quot;_-;\-* #,##0.00&quot;$&quot;_-;_-* &quot;-&quot;??&quot;$&quot;_-;_-@_-"/>
    <numFmt numFmtId="209" formatCode="m\o\n\th\ d\,\ yyyy"/>
    <numFmt numFmtId="210" formatCode="#.00"/>
    <numFmt numFmtId="211" formatCode="#."/>
    <numFmt numFmtId="212" formatCode="&quot;See Note &quot;\ #"/>
    <numFmt numFmtId="213" formatCode="&quot;€&quot;\ #,##0.00"/>
    <numFmt numFmtId="214" formatCode="0000.000"/>
    <numFmt numFmtId="215" formatCode="#,##0_р_."/>
    <numFmt numFmtId="216" formatCode="0.00000"/>
    <numFmt numFmtId="217" formatCode="0.0000"/>
    <numFmt numFmtId="218" formatCode="0.000"/>
    <numFmt numFmtId="219" formatCode="0.000000"/>
    <numFmt numFmtId="220" formatCode="0.0000000"/>
    <numFmt numFmtId="221" formatCode="#,##0.0_р_."/>
    <numFmt numFmtId="222" formatCode="0.00000000"/>
    <numFmt numFmtId="223" formatCode="&quot;TP-&quot;#"/>
  </numFmts>
  <fonts count="79">
    <font>
      <sz val="11"/>
      <color indexed="8"/>
      <name val="Calibri"/>
      <family val="2"/>
    </font>
    <font>
      <sz val="12"/>
      <name val="Arial"/>
      <family val="2"/>
    </font>
    <font>
      <sz val="10"/>
      <name val="Arial"/>
      <family val="2"/>
    </font>
    <font>
      <sz val="8"/>
      <name val="Arial"/>
      <family val="2"/>
    </font>
    <font>
      <sz val="12"/>
      <name val="Times New Roman"/>
      <family val="1"/>
    </font>
    <font>
      <sz val="10"/>
      <name val="Times New Roman"/>
      <family val="1"/>
    </font>
    <font>
      <sz val="10"/>
      <name val="Helv"/>
      <family val="0"/>
    </font>
    <font>
      <b/>
      <sz val="10"/>
      <name val="Arial"/>
      <family val="2"/>
    </font>
    <font>
      <b/>
      <i/>
      <u val="single"/>
      <sz val="12"/>
      <name val="Arial"/>
      <family val="2"/>
    </font>
    <font>
      <sz val="10"/>
      <name val="Tahoma"/>
      <family val="2"/>
    </font>
    <font>
      <sz val="12"/>
      <name val="Courier New"/>
      <family val="3"/>
    </font>
    <font>
      <u val="single"/>
      <sz val="11"/>
      <color indexed="36"/>
      <name val="Calibri"/>
      <family val="2"/>
    </font>
    <font>
      <u val="single"/>
      <sz val="11"/>
      <color indexed="12"/>
      <name val="Calibri"/>
      <family val="2"/>
    </font>
    <font>
      <b/>
      <sz val="9"/>
      <name val="Arial"/>
      <family val="2"/>
    </font>
    <font>
      <sz val="9"/>
      <name val="Times New Roman"/>
      <family val="1"/>
    </font>
    <font>
      <sz val="11"/>
      <color indexed="9"/>
      <name val="Calibri"/>
      <family val="2"/>
    </font>
    <font>
      <b/>
      <sz val="11"/>
      <color indexed="52"/>
      <name val="Calibri"/>
      <family val="2"/>
    </font>
    <font>
      <sz val="11"/>
      <color indexed="10"/>
      <name val="Calibri"/>
      <family val="2"/>
    </font>
    <font>
      <u val="single"/>
      <sz val="10"/>
      <color indexed="12"/>
      <name val="Arial"/>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0"/>
      <name val="MS Sans Serif"/>
      <family val="2"/>
    </font>
    <font>
      <sz val="11"/>
      <color indexed="8"/>
      <name val="Arial"/>
      <family val="2"/>
    </font>
    <font>
      <b/>
      <sz val="18"/>
      <color indexed="56"/>
      <name val="Cambria"/>
      <family val="2"/>
    </font>
    <font>
      <sz val="10"/>
      <name val="Arial Narrow"/>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0"/>
      <color indexed="8"/>
      <name val="Arial"/>
      <family val="2"/>
    </font>
    <font>
      <sz val="10"/>
      <name val="Arial Cyr"/>
      <family val="0"/>
    </font>
    <font>
      <u val="single"/>
      <sz val="10"/>
      <name val="Arial"/>
      <family val="2"/>
    </font>
    <font>
      <b/>
      <i/>
      <sz val="16"/>
      <color indexed="8"/>
      <name val="Arial"/>
      <family val="2"/>
    </font>
    <font>
      <sz val="10"/>
      <color indexed="8"/>
      <name val="Arial1"/>
      <family val="0"/>
    </font>
    <font>
      <b/>
      <i/>
      <u val="single"/>
      <sz val="11"/>
      <color indexed="8"/>
      <name val="Arial"/>
      <family val="2"/>
    </font>
    <font>
      <sz val="10"/>
      <color indexed="8"/>
      <name val="Helv"/>
      <family val="0"/>
    </font>
    <font>
      <sz val="1"/>
      <color indexed="8"/>
      <name val="Courier"/>
      <family val="3"/>
    </font>
    <font>
      <sz val="10"/>
      <name val="Baltica"/>
      <family val="0"/>
    </font>
    <font>
      <b/>
      <sz val="1"/>
      <color indexed="8"/>
      <name val="Courier"/>
      <family val="3"/>
    </font>
    <font>
      <b/>
      <sz val="18"/>
      <name val="ITCCenturyBookT"/>
      <family val="0"/>
    </font>
    <font>
      <b/>
      <sz val="14"/>
      <name val="ITCCenturyBookT"/>
      <family val="0"/>
    </font>
    <font>
      <sz val="14"/>
      <name val="ITCCenturyBookT"/>
      <family val="0"/>
    </font>
    <font>
      <sz val="12"/>
      <name val="Courier"/>
      <family val="1"/>
    </font>
    <font>
      <sz val="9"/>
      <name val="TextBook"/>
      <family val="0"/>
    </font>
    <font>
      <sz val="8"/>
      <name val="Helv"/>
      <family val="0"/>
    </font>
    <font>
      <sz val="9"/>
      <name val="Arial"/>
      <family val="2"/>
    </font>
    <font>
      <b/>
      <i/>
      <u val="single"/>
      <sz val="10"/>
      <name val="Arial"/>
      <family val="2"/>
    </font>
    <font>
      <vertAlign val="superscript"/>
      <sz val="10"/>
      <name val="Arial"/>
      <family val="2"/>
    </font>
    <font>
      <i/>
      <sz val="10"/>
      <name val="Arial"/>
      <family val="2"/>
    </font>
    <font>
      <sz val="9"/>
      <name val="Arial Narrow"/>
      <family val="2"/>
    </font>
    <font>
      <b/>
      <i/>
      <sz val="10"/>
      <name val="Arial"/>
      <family val="2"/>
    </font>
    <font>
      <b/>
      <sz val="10"/>
      <color indexed="8"/>
      <name val="Arial"/>
      <family val="2"/>
    </font>
    <font>
      <sz val="10"/>
      <color indexed="8"/>
      <name val="MS Sans Serif"/>
      <family val="2"/>
    </font>
    <font>
      <b/>
      <i/>
      <u val="single"/>
      <sz val="14"/>
      <name val="Arial"/>
      <family val="2"/>
    </font>
    <font>
      <sz val="10"/>
      <color indexed="8"/>
      <name val="System"/>
      <family val="2"/>
    </font>
    <font>
      <sz val="9"/>
      <color indexed="8"/>
      <name val="Arial"/>
      <family val="2"/>
    </font>
    <font>
      <sz val="10"/>
      <color indexed="14"/>
      <name val="Arial"/>
      <family val="2"/>
    </font>
    <font>
      <b/>
      <u val="single"/>
      <sz val="10"/>
      <name val="Arial Narrow"/>
      <family val="2"/>
    </font>
    <font>
      <b/>
      <sz val="11"/>
      <color indexed="8"/>
      <name val="Arial"/>
      <family val="2"/>
    </font>
    <font>
      <b/>
      <sz val="10"/>
      <name val="Arial Narrow"/>
      <family val="2"/>
    </font>
    <font>
      <sz val="10"/>
      <color indexed="10"/>
      <name val="Arial"/>
      <family val="2"/>
    </font>
    <font>
      <sz val="10"/>
      <color indexed="60"/>
      <name val="Arial"/>
      <family val="2"/>
    </font>
    <font>
      <u val="single"/>
      <sz val="11"/>
      <color theme="10"/>
      <name val="Calibri"/>
      <family val="2"/>
    </font>
    <font>
      <sz val="11"/>
      <color theme="1"/>
      <name val="Calibri"/>
      <family val="2"/>
    </font>
    <font>
      <sz val="10"/>
      <color rgb="FF000000"/>
      <name val="Arial"/>
      <family val="2"/>
    </font>
    <font>
      <sz val="10"/>
      <color rgb="FFFF0000"/>
      <name val="Arial"/>
      <family val="2"/>
    </font>
    <font>
      <sz val="10"/>
      <color rgb="FFC00000"/>
      <name val="Arial"/>
      <family val="2"/>
    </font>
    <font>
      <sz val="10"/>
      <color theme="1"/>
      <name val="Arial"/>
      <family val="2"/>
    </font>
    <font>
      <b/>
      <sz val="10"/>
      <color theme="1"/>
      <name val="Arial"/>
      <family val="2"/>
    </font>
  </fonts>
  <fills count="60">
    <fill>
      <patternFill/>
    </fill>
    <fill>
      <patternFill patternType="gray125"/>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57"/>
        <bgColor indexed="64"/>
      </patternFill>
    </fill>
    <fill>
      <patternFill patternType="solid">
        <fgColor indexed="36"/>
        <bgColor indexed="64"/>
      </patternFill>
    </fill>
    <fill>
      <patternFill patternType="solid">
        <fgColor indexed="2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9"/>
        <bgColor indexed="64"/>
      </patternFill>
    </fill>
    <fill>
      <patternFill patternType="solid">
        <fgColor indexed="53"/>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30"/>
        <bgColor indexed="64"/>
      </patternFill>
    </fill>
    <fill>
      <patternFill patternType="solid">
        <fgColor indexed="52"/>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
      <patternFill patternType="lightGray"/>
    </fill>
    <fill>
      <patternFill patternType="solid">
        <fgColor indexed="43"/>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indexed="9"/>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right/>
      <top/>
      <bottom style="thin">
        <color indexed="62"/>
      </bottom>
    </border>
    <border>
      <left>
        <color indexed="63"/>
      </left>
      <right>
        <color indexed="63"/>
      </right>
      <top>
        <color indexed="63"/>
      </top>
      <bottom style="thick">
        <color indexed="22"/>
      </bottom>
    </border>
    <border>
      <left/>
      <right/>
      <top/>
      <bottom style="thin">
        <color indexed="22"/>
      </bottom>
    </border>
    <border>
      <left>
        <color indexed="63"/>
      </left>
      <right>
        <color indexed="63"/>
      </right>
      <top>
        <color indexed="63"/>
      </top>
      <bottom style="medium">
        <color indexed="30"/>
      </bottom>
    </border>
    <border>
      <left/>
      <right/>
      <top/>
      <bottom style="thin">
        <color indexed="30"/>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right/>
      <top style="thin"/>
      <bottom style="thin"/>
    </border>
    <border>
      <left>
        <color indexed="63"/>
      </left>
      <right style="thin"/>
      <top style="thin"/>
      <bottom style="thin"/>
    </border>
    <border>
      <left style="thin"/>
      <right style="thin"/>
      <top>
        <color indexed="63"/>
      </top>
      <bottom>
        <color indexed="63"/>
      </bottom>
    </border>
  </borders>
  <cellStyleXfs count="4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5" fillId="2" borderId="0" applyNumberFormat="0" applyBorder="0" applyAlignment="0" applyProtection="0"/>
    <xf numFmtId="0" fontId="15" fillId="2" borderId="0" applyNumberFormat="0" applyBorder="0" applyAlignment="0" applyProtection="0"/>
    <xf numFmtId="0" fontId="15" fillId="3" borderId="0">
      <alignment/>
      <protection/>
    </xf>
    <xf numFmtId="0" fontId="15" fillId="3" borderId="0">
      <alignment/>
      <protection/>
    </xf>
    <xf numFmtId="0" fontId="15" fillId="4" borderId="0" applyNumberFormat="0" applyBorder="0" applyAlignment="0" applyProtection="0"/>
    <xf numFmtId="0" fontId="15" fillId="4" borderId="0" applyNumberFormat="0" applyBorder="0" applyAlignment="0" applyProtection="0"/>
    <xf numFmtId="0" fontId="15" fillId="5" borderId="0">
      <alignment/>
      <protection/>
    </xf>
    <xf numFmtId="0" fontId="15" fillId="5" borderId="0">
      <alignment/>
      <protection/>
    </xf>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lignment/>
      <protection/>
    </xf>
    <xf numFmtId="0" fontId="0" fillId="12" borderId="0">
      <alignment/>
      <protection/>
    </xf>
    <xf numFmtId="0" fontId="0" fillId="7" borderId="0" applyNumberFormat="0" applyBorder="0" applyAlignment="0" applyProtection="0"/>
    <xf numFmtId="0" fontId="0" fillId="7" borderId="0" applyNumberFormat="0" applyBorder="0" applyAlignment="0" applyProtection="0"/>
    <xf numFmtId="0" fontId="0" fillId="13" borderId="0">
      <alignment/>
      <protection/>
    </xf>
    <xf numFmtId="0" fontId="0" fillId="13" borderId="0">
      <alignment/>
      <protection/>
    </xf>
    <xf numFmtId="0" fontId="0" fillId="8" borderId="0" applyNumberFormat="0" applyBorder="0" applyAlignment="0" applyProtection="0"/>
    <xf numFmtId="0" fontId="0" fillId="8" borderId="0" applyNumberFormat="0" applyBorder="0" applyAlignment="0" applyProtection="0"/>
    <xf numFmtId="0" fontId="0" fillId="14" borderId="0">
      <alignment/>
      <protection/>
    </xf>
    <xf numFmtId="0" fontId="0" fillId="14" borderId="0">
      <alignment/>
      <protection/>
    </xf>
    <xf numFmtId="0" fontId="0" fillId="9" borderId="0" applyNumberFormat="0" applyBorder="0" applyAlignment="0" applyProtection="0"/>
    <xf numFmtId="0" fontId="0" fillId="9" borderId="0" applyNumberFormat="0" applyBorder="0" applyAlignment="0" applyProtection="0"/>
    <xf numFmtId="0" fontId="0" fillId="15" borderId="0">
      <alignment/>
      <protection/>
    </xf>
    <xf numFmtId="0" fontId="0" fillId="15" borderId="0">
      <alignment/>
      <protection/>
    </xf>
    <xf numFmtId="0" fontId="0" fillId="10" borderId="0" applyNumberFormat="0" applyBorder="0" applyAlignment="0" applyProtection="0"/>
    <xf numFmtId="0" fontId="0" fillId="10" borderId="0" applyNumberFormat="0" applyBorder="0" applyAlignment="0" applyProtection="0"/>
    <xf numFmtId="0" fontId="0" fillId="16" borderId="0">
      <alignment/>
      <protection/>
    </xf>
    <xf numFmtId="0" fontId="0" fillId="16" borderId="0">
      <alignment/>
      <protection/>
    </xf>
    <xf numFmtId="0" fontId="0" fillId="11" borderId="0" applyNumberFormat="0" applyBorder="0" applyAlignment="0" applyProtection="0"/>
    <xf numFmtId="0" fontId="0" fillId="11" borderId="0" applyNumberFormat="0" applyBorder="0" applyAlignment="0" applyProtection="0"/>
    <xf numFmtId="0" fontId="0" fillId="17" borderId="0">
      <alignment/>
      <protection/>
    </xf>
    <xf numFmtId="0" fontId="0" fillId="17" borderId="0">
      <alignment/>
      <protection/>
    </xf>
    <xf numFmtId="0" fontId="15" fillId="18" borderId="0" applyNumberFormat="0" applyBorder="0" applyAlignment="0" applyProtection="0"/>
    <xf numFmtId="0" fontId="15" fillId="18" borderId="0" applyNumberFormat="0" applyBorder="0" applyAlignment="0" applyProtection="0"/>
    <xf numFmtId="0" fontId="15" fillId="19" borderId="0">
      <alignment/>
      <protection/>
    </xf>
    <xf numFmtId="0" fontId="15" fillId="19" borderId="0">
      <alignment/>
      <protection/>
    </xf>
    <xf numFmtId="0" fontId="15" fillId="20" borderId="0" applyNumberFormat="0" applyBorder="0" applyAlignment="0" applyProtection="0"/>
    <xf numFmtId="0" fontId="15" fillId="20" borderId="0" applyNumberFormat="0" applyBorder="0" applyAlignment="0" applyProtection="0"/>
    <xf numFmtId="0" fontId="15" fillId="21" borderId="0">
      <alignment/>
      <protection/>
    </xf>
    <xf numFmtId="0" fontId="15" fillId="21" borderId="0">
      <alignment/>
      <protection/>
    </xf>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9"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9"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9"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6" borderId="0">
      <alignment/>
      <protection/>
    </xf>
    <xf numFmtId="0" fontId="0" fillId="26" borderId="0">
      <alignment/>
      <protection/>
    </xf>
    <xf numFmtId="0" fontId="0" fillId="23" borderId="0" applyNumberFormat="0" applyBorder="0" applyAlignment="0" applyProtection="0"/>
    <xf numFmtId="0" fontId="0" fillId="23" borderId="0" applyNumberFormat="0" applyBorder="0" applyAlignment="0" applyProtection="0"/>
    <xf numFmtId="0" fontId="0" fillId="27" borderId="0">
      <alignment/>
      <protection/>
    </xf>
    <xf numFmtId="0" fontId="0" fillId="27" borderId="0">
      <alignment/>
      <protection/>
    </xf>
    <xf numFmtId="0" fontId="0" fillId="24" borderId="0" applyNumberFormat="0" applyBorder="0" applyAlignment="0" applyProtection="0"/>
    <xf numFmtId="0" fontId="0" fillId="24" borderId="0" applyNumberFormat="0" applyBorder="0" applyAlignment="0" applyProtection="0"/>
    <xf numFmtId="0" fontId="0" fillId="28" borderId="0">
      <alignment/>
      <protection/>
    </xf>
    <xf numFmtId="0" fontId="0" fillId="28" borderId="0">
      <alignment/>
      <protection/>
    </xf>
    <xf numFmtId="0" fontId="0" fillId="9" borderId="0" applyNumberFormat="0" applyBorder="0" applyAlignment="0" applyProtection="0"/>
    <xf numFmtId="0" fontId="0" fillId="9" borderId="0" applyNumberFormat="0" applyBorder="0" applyAlignment="0" applyProtection="0"/>
    <xf numFmtId="0" fontId="0" fillId="15" borderId="0">
      <alignment/>
      <protection/>
    </xf>
    <xf numFmtId="0" fontId="0" fillId="15" borderId="0">
      <alignment/>
      <protection/>
    </xf>
    <xf numFmtId="0" fontId="0" fillId="22" borderId="0" applyNumberFormat="0" applyBorder="0" applyAlignment="0" applyProtection="0"/>
    <xf numFmtId="0" fontId="0" fillId="22" borderId="0" applyNumberFormat="0" applyBorder="0" applyAlignment="0" applyProtection="0"/>
    <xf numFmtId="0" fontId="0" fillId="26" borderId="0">
      <alignment/>
      <protection/>
    </xf>
    <xf numFmtId="0" fontId="0" fillId="26" borderId="0">
      <alignment/>
      <protection/>
    </xf>
    <xf numFmtId="0" fontId="0" fillId="25" borderId="0" applyNumberFormat="0" applyBorder="0" applyAlignment="0" applyProtection="0"/>
    <xf numFmtId="0" fontId="0" fillId="25" borderId="0" applyNumberFormat="0" applyBorder="0" applyAlignment="0" applyProtection="0"/>
    <xf numFmtId="0" fontId="0" fillId="29" borderId="0">
      <alignment/>
      <protection/>
    </xf>
    <xf numFmtId="0" fontId="0" fillId="29" borderId="0">
      <alignment/>
      <protection/>
    </xf>
    <xf numFmtId="0" fontId="15" fillId="30" borderId="0" applyNumberFormat="0" applyBorder="0" applyAlignment="0" applyProtection="0"/>
    <xf numFmtId="0" fontId="15" fillId="30" borderId="0" applyNumberFormat="0" applyBorder="0" applyAlignment="0" applyProtection="0"/>
    <xf numFmtId="0" fontId="15" fillId="31" borderId="0">
      <alignment/>
      <protection/>
    </xf>
    <xf numFmtId="0" fontId="15" fillId="31" borderId="0">
      <alignment/>
      <protection/>
    </xf>
    <xf numFmtId="0" fontId="15" fillId="32" borderId="0" applyNumberFormat="0" applyBorder="0" applyAlignment="0" applyProtection="0"/>
    <xf numFmtId="0" fontId="15" fillId="32" borderId="0" applyNumberFormat="0" applyBorder="0" applyAlignment="0" applyProtection="0"/>
    <xf numFmtId="0" fontId="15" fillId="33" borderId="0">
      <alignment/>
      <protection/>
    </xf>
    <xf numFmtId="0" fontId="15" fillId="33" borderId="0">
      <alignment/>
      <protection/>
    </xf>
    <xf numFmtId="0" fontId="15" fillId="34"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0" borderId="0" applyNumberFormat="0" applyBorder="0" applyAlignment="0" applyProtection="0"/>
    <xf numFmtId="0" fontId="15" fillId="30" borderId="0" applyNumberFormat="0" applyBorder="0" applyAlignment="0" applyProtection="0"/>
    <xf numFmtId="0" fontId="15" fillId="35" borderId="0" applyNumberFormat="0" applyBorder="0" applyAlignment="0" applyProtection="0"/>
    <xf numFmtId="0" fontId="15" fillId="34"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0" borderId="0" applyNumberFormat="0" applyBorder="0" applyAlignment="0" applyProtection="0"/>
    <xf numFmtId="0" fontId="15" fillId="30" borderId="0" applyNumberFormat="0" applyBorder="0" applyAlignment="0" applyProtection="0"/>
    <xf numFmtId="0" fontId="15" fillId="35" borderId="0" applyNumberFormat="0" applyBorder="0" applyAlignment="0" applyProtection="0"/>
    <xf numFmtId="0" fontId="15" fillId="34"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0" borderId="0" applyNumberFormat="0" applyBorder="0" applyAlignment="0" applyProtection="0"/>
    <xf numFmtId="0" fontId="15" fillId="30" borderId="0" applyNumberFormat="0" applyBorder="0" applyAlignment="0" applyProtection="0"/>
    <xf numFmtId="0" fontId="15" fillId="35"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6" borderId="0">
      <alignment/>
      <protection/>
    </xf>
    <xf numFmtId="0" fontId="15" fillId="36" borderId="0">
      <alignment/>
      <protection/>
    </xf>
    <xf numFmtId="0" fontId="15" fillId="23" borderId="0" applyNumberFormat="0" applyBorder="0" applyAlignment="0" applyProtection="0"/>
    <xf numFmtId="0" fontId="15" fillId="23" borderId="0" applyNumberFormat="0" applyBorder="0" applyAlignment="0" applyProtection="0"/>
    <xf numFmtId="0" fontId="15" fillId="27" borderId="0">
      <alignment/>
      <protection/>
    </xf>
    <xf numFmtId="0" fontId="15" fillId="27" borderId="0">
      <alignment/>
      <protection/>
    </xf>
    <xf numFmtId="0" fontId="15" fillId="24" borderId="0" applyNumberFormat="0" applyBorder="0" applyAlignment="0" applyProtection="0"/>
    <xf numFmtId="0" fontId="15" fillId="24" borderId="0" applyNumberFormat="0" applyBorder="0" applyAlignment="0" applyProtection="0"/>
    <xf numFmtId="0" fontId="15" fillId="28" borderId="0">
      <alignment/>
      <protection/>
    </xf>
    <xf numFmtId="0" fontId="15" fillId="28" borderId="0">
      <alignment/>
      <protection/>
    </xf>
    <xf numFmtId="0" fontId="15" fillId="20" borderId="0" applyNumberFormat="0" applyBorder="0" applyAlignment="0" applyProtection="0"/>
    <xf numFmtId="0" fontId="15" fillId="20" borderId="0" applyNumberFormat="0" applyBorder="0" applyAlignment="0" applyProtection="0"/>
    <xf numFmtId="0" fontId="15" fillId="21" borderId="0">
      <alignment/>
      <protection/>
    </xf>
    <xf numFmtId="0" fontId="15" fillId="21" borderId="0">
      <alignment/>
      <protection/>
    </xf>
    <xf numFmtId="0" fontId="15" fillId="30" borderId="0" applyNumberFormat="0" applyBorder="0" applyAlignment="0" applyProtection="0"/>
    <xf numFmtId="0" fontId="15" fillId="30" borderId="0" applyNumberFormat="0" applyBorder="0" applyAlignment="0" applyProtection="0"/>
    <xf numFmtId="0" fontId="15" fillId="31" borderId="0">
      <alignment/>
      <protection/>
    </xf>
    <xf numFmtId="0" fontId="15" fillId="31" borderId="0">
      <alignment/>
      <protection/>
    </xf>
    <xf numFmtId="0" fontId="15" fillId="35" borderId="0" applyNumberFormat="0" applyBorder="0" applyAlignment="0" applyProtection="0"/>
    <xf numFmtId="0" fontId="15" fillId="35" borderId="0" applyNumberFormat="0" applyBorder="0" applyAlignment="0" applyProtection="0"/>
    <xf numFmtId="0" fontId="15" fillId="37" borderId="0">
      <alignment/>
      <protection/>
    </xf>
    <xf numFmtId="0" fontId="15" fillId="37" borderId="0">
      <alignment/>
      <protection/>
    </xf>
    <xf numFmtId="207" fontId="40" fillId="0" borderId="0" applyFont="0" applyFill="0" applyBorder="0" applyAlignment="0" applyProtection="0"/>
    <xf numFmtId="208" fontId="40" fillId="0" borderId="0" applyFont="0" applyFill="0" applyBorder="0" applyAlignment="0" applyProtection="0"/>
    <xf numFmtId="0" fontId="15" fillId="30" borderId="0" applyNumberFormat="0" applyBorder="0" applyAlignment="0" applyProtection="0"/>
    <xf numFmtId="0" fontId="15" fillId="32" borderId="0" applyNumberFormat="0" applyBorder="0" applyAlignment="0" applyProtection="0"/>
    <xf numFmtId="0" fontId="15" fillId="38" borderId="0" applyNumberFormat="0" applyBorder="0" applyAlignment="0" applyProtection="0"/>
    <xf numFmtId="0" fontId="15" fillId="25" borderId="0" applyNumberFormat="0" applyBorder="0" applyAlignment="0" applyProtection="0"/>
    <xf numFmtId="0" fontId="15" fillId="2" borderId="0" applyNumberFormat="0" applyBorder="0" applyAlignment="0" applyProtection="0"/>
    <xf numFmtId="0" fontId="15" fillId="18" borderId="0" applyNumberFormat="0" applyBorder="0" applyAlignment="0" applyProtection="0"/>
    <xf numFmtId="0" fontId="16" fillId="39" borderId="1" applyNumberFormat="0" applyAlignment="0" applyProtection="0"/>
    <xf numFmtId="0" fontId="16" fillId="39" borderId="1" applyNumberFormat="0" applyAlignment="0" applyProtection="0"/>
    <xf numFmtId="0" fontId="16" fillId="40" borderId="1">
      <alignment/>
      <protection/>
    </xf>
    <xf numFmtId="0" fontId="16" fillId="40" borderId="1">
      <alignment/>
      <protection/>
    </xf>
    <xf numFmtId="0" fontId="31" fillId="7"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lignment/>
      <protection/>
    </xf>
    <xf numFmtId="0" fontId="17" fillId="0" borderId="0">
      <alignment/>
      <protection/>
    </xf>
    <xf numFmtId="0" fontId="16" fillId="39" borderId="1" applyNumberFormat="0" applyAlignment="0" applyProtection="0"/>
    <xf numFmtId="0" fontId="29" fillId="3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5" fontId="2" fillId="0" borderId="0" applyFill="0" applyBorder="0" applyAlignment="0" applyProtection="0"/>
    <xf numFmtId="196" fontId="10" fillId="0" borderId="0" applyFill="0" applyBorder="0" applyAlignment="0" applyProtection="0"/>
    <xf numFmtId="199" fontId="25" fillId="0" borderId="0">
      <alignment/>
      <protection/>
    </xf>
    <xf numFmtId="43" fontId="2" fillId="0" borderId="0" applyFont="0" applyFill="0" applyBorder="0" applyAlignment="0" applyProtection="0"/>
    <xf numFmtId="199" fontId="25" fillId="0" borderId="0">
      <alignment/>
      <protection/>
    </xf>
    <xf numFmtId="43" fontId="2"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2" fillId="0" borderId="0" applyFont="0" applyFill="0" applyBorder="0" applyAlignment="0" applyProtection="0"/>
    <xf numFmtId="201" fontId="0" fillId="0" borderId="0" applyFill="0" applyBorder="0" applyAlignment="0" applyProtection="0"/>
    <xf numFmtId="200" fontId="25" fillId="0" borderId="0">
      <alignment/>
      <protection/>
    </xf>
    <xf numFmtId="179" fontId="2" fillId="0" borderId="0" applyFont="0" applyFill="0" applyBorder="0" applyAlignment="0" applyProtection="0"/>
    <xf numFmtId="179" fontId="2"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198" fontId="2" fillId="0" borderId="0" applyFill="0" applyBorder="0" applyAlignment="0" applyProtection="0"/>
    <xf numFmtId="202" fontId="39" fillId="0" borderId="0">
      <alignment/>
      <protection/>
    </xf>
    <xf numFmtId="203" fontId="25" fillId="0" borderId="0">
      <alignment/>
      <protection/>
    </xf>
    <xf numFmtId="203" fontId="25" fillId="0" borderId="0">
      <alignment/>
      <protection/>
    </xf>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209" fontId="46" fillId="0" borderId="0">
      <alignment/>
      <protection locked="0"/>
    </xf>
    <xf numFmtId="191" fontId="2" fillId="0" borderId="0" applyFont="0" applyFill="0" applyBorder="0" applyAlignment="0" applyProtection="0"/>
    <xf numFmtId="4" fontId="6" fillId="0" borderId="0" applyFont="0" applyFill="0" applyBorder="0" applyAlignment="0" applyProtection="0"/>
    <xf numFmtId="0" fontId="47" fillId="0" borderId="0" applyNumberFormat="0">
      <alignment/>
      <protection/>
    </xf>
    <xf numFmtId="0" fontId="2" fillId="0" borderId="0">
      <alignment/>
      <protection/>
    </xf>
    <xf numFmtId="204" fontId="39" fillId="0" borderId="0">
      <alignment/>
      <protection/>
    </xf>
    <xf numFmtId="204" fontId="25" fillId="0" borderId="0">
      <alignment/>
      <protection/>
    </xf>
    <xf numFmtId="0" fontId="0" fillId="0" borderId="0">
      <alignment/>
      <protection/>
    </xf>
    <xf numFmtId="0" fontId="0" fillId="0" borderId="0">
      <alignment/>
      <protection/>
    </xf>
    <xf numFmtId="0" fontId="0" fillId="0" borderId="0">
      <alignment/>
      <protection/>
    </xf>
    <xf numFmtId="0" fontId="28" fillId="0" borderId="0" applyNumberFormat="0" applyFill="0" applyBorder="0" applyAlignment="0" applyProtection="0"/>
    <xf numFmtId="210" fontId="46" fillId="0" borderId="0">
      <alignment/>
      <protection locked="0"/>
    </xf>
    <xf numFmtId="0" fontId="11" fillId="0" borderId="0" applyNumberFormat="0" applyFill="0" applyBorder="0" applyAlignment="0" applyProtection="0"/>
    <xf numFmtId="0" fontId="22" fillId="8" borderId="0" applyNumberFormat="0" applyBorder="0" applyAlignment="0" applyProtection="0"/>
    <xf numFmtId="0" fontId="42" fillId="0" borderId="0">
      <alignment horizontal="center"/>
      <protection/>
    </xf>
    <xf numFmtId="0" fontId="35" fillId="0" borderId="3" applyNumberFormat="0" applyFill="0" applyAlignment="0" applyProtection="0"/>
    <xf numFmtId="204" fontId="42" fillId="0" borderId="0">
      <alignment horizontal="center"/>
      <protection/>
    </xf>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2" fillId="0" borderId="0">
      <alignment horizontal="center" textRotation="90"/>
      <protection/>
    </xf>
    <xf numFmtId="204" fontId="42" fillId="0" borderId="0">
      <alignment horizontal="center" textRotation="90"/>
      <protection/>
    </xf>
    <xf numFmtId="211" fontId="48" fillId="0" borderId="0">
      <alignment/>
      <protection locked="0"/>
    </xf>
    <xf numFmtId="211" fontId="48" fillId="0" borderId="0">
      <alignment/>
      <protection locked="0"/>
    </xf>
    <xf numFmtId="0" fontId="49" fillId="41" borderId="0">
      <alignment/>
      <protection/>
    </xf>
    <xf numFmtId="0" fontId="50" fillId="1" borderId="0">
      <alignment/>
      <protection/>
    </xf>
    <xf numFmtId="0" fontId="51" fillId="0" borderId="0">
      <alignment/>
      <protection/>
    </xf>
    <xf numFmtId="0" fontId="1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8" fillId="0" borderId="0">
      <alignment/>
      <protection/>
    </xf>
    <xf numFmtId="0" fontId="18" fillId="0" borderId="0">
      <alignment/>
      <protection/>
    </xf>
    <xf numFmtId="0" fontId="72" fillId="0" borderId="0" applyNumberFormat="0" applyFill="0" applyBorder="0" applyAlignment="0" applyProtection="0"/>
    <xf numFmtId="0" fontId="72" fillId="0" borderId="0" applyNumberFormat="0" applyFill="0" applyBorder="0" applyAlignment="0" applyProtection="0"/>
    <xf numFmtId="0" fontId="19" fillId="11" borderId="1" applyNumberFormat="0" applyAlignment="0" applyProtection="0"/>
    <xf numFmtId="0" fontId="19" fillId="11" borderId="1" applyNumberFormat="0" applyAlignment="0" applyProtection="0"/>
    <xf numFmtId="0" fontId="19" fillId="17" borderId="1">
      <alignment/>
      <protection/>
    </xf>
    <xf numFmtId="0" fontId="19" fillId="17" borderId="1">
      <alignment/>
      <protection/>
    </xf>
    <xf numFmtId="0" fontId="19" fillId="11" borderId="1" applyNumberFormat="0" applyAlignment="0" applyProtection="0"/>
    <xf numFmtId="0" fontId="15" fillId="2" borderId="0" applyNumberFormat="0" applyBorder="0" applyAlignment="0" applyProtection="0"/>
    <xf numFmtId="0" fontId="15" fillId="4" borderId="0" applyNumberFormat="0" applyBorder="0" applyAlignment="0" applyProtection="0"/>
    <xf numFmtId="0" fontId="15" fillId="18" borderId="0" applyNumberFormat="0" applyBorder="0" applyAlignment="0" applyProtection="0"/>
    <xf numFmtId="0" fontId="15" fillId="20" borderId="0" applyNumberFormat="0" applyBorder="0" applyAlignment="0" applyProtection="0"/>
    <xf numFmtId="0" fontId="15" fillId="30" borderId="0" applyNumberFormat="0" applyBorder="0" applyAlignment="0" applyProtection="0"/>
    <xf numFmtId="0" fontId="15" fillId="32"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18" borderId="0" applyNumberFormat="0" applyBorder="0" applyAlignment="0" applyProtection="0"/>
    <xf numFmtId="0" fontId="15" fillId="20" borderId="0" applyNumberFormat="0" applyBorder="0" applyAlignment="0" applyProtection="0"/>
    <xf numFmtId="0" fontId="15" fillId="30" borderId="0" applyNumberFormat="0" applyBorder="0" applyAlignment="0" applyProtection="0"/>
    <xf numFmtId="0" fontId="15" fillId="32" borderId="0" applyNumberFormat="0" applyBorder="0" applyAlignment="0" applyProtection="0"/>
    <xf numFmtId="0" fontId="20" fillId="39" borderId="6" applyNumberFormat="0" applyAlignment="0" applyProtection="0"/>
    <xf numFmtId="0" fontId="20" fillId="39" borderId="6" applyNumberFormat="0" applyAlignment="0" applyProtection="0"/>
    <xf numFmtId="0" fontId="20" fillId="40" borderId="6">
      <alignment/>
      <protection/>
    </xf>
    <xf numFmtId="0" fontId="20" fillId="40" borderId="6">
      <alignment/>
      <protection/>
    </xf>
    <xf numFmtId="0" fontId="40" fillId="0" borderId="0">
      <alignment/>
      <protection/>
    </xf>
    <xf numFmtId="0" fontId="21" fillId="0" borderId="7" applyNumberFormat="0" applyFill="0" applyAlignment="0" applyProtection="0"/>
    <xf numFmtId="0" fontId="21" fillId="0" borderId="7" applyNumberFormat="0" applyFill="0" applyAlignment="0" applyProtection="0"/>
    <xf numFmtId="0" fontId="21" fillId="0" borderId="7">
      <alignment/>
      <protection/>
    </xf>
    <xf numFmtId="0" fontId="21" fillId="0" borderId="7">
      <alignment/>
      <protection/>
    </xf>
    <xf numFmtId="0" fontId="22" fillId="8" borderId="0" applyNumberFormat="0" applyBorder="0" applyAlignment="0" applyProtection="0"/>
    <xf numFmtId="0" fontId="22" fillId="8" borderId="0" applyNumberFormat="0" applyBorder="0" applyAlignment="0" applyProtection="0"/>
    <xf numFmtId="0" fontId="22" fillId="14" borderId="0">
      <alignment/>
      <protection/>
    </xf>
    <xf numFmtId="0" fontId="22" fillId="14" borderId="0">
      <alignment/>
      <protection/>
    </xf>
    <xf numFmtId="0" fontId="30" fillId="0" borderId="8" applyNumberFormat="0" applyFill="0" applyAlignment="0" applyProtection="0"/>
    <xf numFmtId="0" fontId="23" fillId="42" borderId="0" applyNumberFormat="0" applyBorder="0" applyAlignment="0" applyProtection="0"/>
    <xf numFmtId="0" fontId="23" fillId="42" borderId="0" applyNumberFormat="0" applyBorder="0" applyAlignment="0" applyProtection="0"/>
    <xf numFmtId="0" fontId="23" fillId="43" borderId="0">
      <alignment/>
      <protection/>
    </xf>
    <xf numFmtId="0" fontId="23" fillId="43" borderId="0">
      <alignment/>
      <protection/>
    </xf>
    <xf numFmtId="0" fontId="23" fillId="42" borderId="0" applyNumberFormat="0" applyBorder="0" applyAlignment="0" applyProtection="0"/>
    <xf numFmtId="0" fontId="2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vertical="center" wrapText="1"/>
      <protection/>
    </xf>
    <xf numFmtId="0" fontId="2" fillId="0" borderId="0">
      <alignment/>
      <protection/>
    </xf>
    <xf numFmtId="0" fontId="9" fillId="0" borderId="0">
      <alignment/>
      <protection/>
    </xf>
    <xf numFmtId="0" fontId="2" fillId="0" borderId="0">
      <alignment/>
      <protection/>
    </xf>
    <xf numFmtId="204" fontId="39" fillId="0" borderId="0">
      <alignment/>
      <protection/>
    </xf>
    <xf numFmtId="0" fontId="0" fillId="0" borderId="0">
      <alignment/>
      <protection/>
    </xf>
    <xf numFmtId="204" fontId="0" fillId="0" borderId="0">
      <alignment/>
      <protection/>
    </xf>
    <xf numFmtId="204" fontId="0" fillId="0" borderId="0">
      <alignment/>
      <protection/>
    </xf>
    <xf numFmtId="0" fontId="73" fillId="0" borderId="0">
      <alignment/>
      <protection/>
    </xf>
    <xf numFmtId="0" fontId="0" fillId="0" borderId="0">
      <alignment/>
      <protection/>
    </xf>
    <xf numFmtId="0" fontId="2" fillId="0" borderId="0">
      <alignment/>
      <protection/>
    </xf>
    <xf numFmtId="0" fontId="2" fillId="0" borderId="0">
      <alignment/>
      <protection/>
    </xf>
    <xf numFmtId="204" fontId="25" fillId="0" borderId="0">
      <alignment/>
      <protection/>
    </xf>
    <xf numFmtId="204" fontId="2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wrapText="1"/>
      <protection/>
    </xf>
    <xf numFmtId="0" fontId="0" fillId="0" borderId="0">
      <alignment/>
      <protection/>
    </xf>
    <xf numFmtId="0" fontId="73" fillId="0" borderId="0">
      <alignment/>
      <protection/>
    </xf>
    <xf numFmtId="0" fontId="0" fillId="0" borderId="0">
      <alignment/>
      <protection/>
    </xf>
    <xf numFmtId="0" fontId="2" fillId="0" borderId="0">
      <alignment/>
      <protection/>
    </xf>
    <xf numFmtId="204" fontId="39" fillId="0" borderId="0">
      <alignment vertical="center"/>
      <protection/>
    </xf>
    <xf numFmtId="0" fontId="2" fillId="0" borderId="0">
      <alignment/>
      <protection/>
    </xf>
    <xf numFmtId="0" fontId="0" fillId="0" borderId="0">
      <alignment/>
      <protection/>
    </xf>
    <xf numFmtId="0" fontId="2"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204" fontId="43" fillId="0" borderId="0">
      <alignment/>
      <protection/>
    </xf>
    <xf numFmtId="204" fontId="43" fillId="0" borderId="0">
      <alignment/>
      <protection/>
    </xf>
    <xf numFmtId="0" fontId="7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39"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204" fontId="39" fillId="0" borderId="0">
      <alignment/>
      <protection/>
    </xf>
    <xf numFmtId="204" fontId="39" fillId="0" borderId="0">
      <alignment/>
      <protection/>
    </xf>
    <xf numFmtId="0" fontId="52" fillId="0" borderId="0">
      <alignment/>
      <protection/>
    </xf>
    <xf numFmtId="0" fontId="2" fillId="0" borderId="0">
      <alignment/>
      <protection/>
    </xf>
    <xf numFmtId="0" fontId="2" fillId="0" borderId="0">
      <alignment/>
      <protection/>
    </xf>
    <xf numFmtId="0" fontId="2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44" borderId="0">
      <alignment vertical="center" wrapText="1"/>
      <protection/>
    </xf>
    <xf numFmtId="0" fontId="2" fillId="0" borderId="0">
      <alignment vertical="center" wrapText="1"/>
      <protection/>
    </xf>
    <xf numFmtId="0" fontId="6" fillId="0" borderId="0">
      <alignment/>
      <protection/>
    </xf>
    <xf numFmtId="0" fontId="6" fillId="0" borderId="0">
      <alignment/>
      <protection/>
    </xf>
    <xf numFmtId="0" fontId="62" fillId="0" borderId="0">
      <alignment/>
      <protection/>
    </xf>
    <xf numFmtId="0" fontId="0" fillId="0" borderId="0">
      <alignment/>
      <protection/>
    </xf>
    <xf numFmtId="0" fontId="0" fillId="0" borderId="0">
      <alignment/>
      <protection/>
    </xf>
    <xf numFmtId="0" fontId="2" fillId="0" borderId="0">
      <alignment/>
      <protection/>
    </xf>
    <xf numFmtId="0" fontId="9" fillId="0" borderId="0">
      <alignment/>
      <protection/>
    </xf>
    <xf numFmtId="0" fontId="6" fillId="0" borderId="0">
      <alignment/>
      <protection/>
    </xf>
    <xf numFmtId="0" fontId="2"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protection/>
    </xf>
    <xf numFmtId="0" fontId="26" fillId="0" borderId="0">
      <alignment/>
      <protection/>
    </xf>
    <xf numFmtId="0" fontId="2" fillId="45" borderId="9" applyNumberFormat="0" applyFont="0" applyAlignment="0" applyProtection="0"/>
    <xf numFmtId="0" fontId="2" fillId="45" borderId="9" applyNumberFormat="0" applyFont="0" applyAlignment="0" applyProtection="0"/>
    <xf numFmtId="0" fontId="20" fillId="39" borderId="6" applyNumberFormat="0" applyAlignment="0" applyProtection="0"/>
    <xf numFmtId="0" fontId="2" fillId="0" borderId="0">
      <alignment/>
      <protection/>
    </xf>
    <xf numFmtId="0" fontId="27" fillId="0" borderId="0">
      <alignment/>
      <protection/>
    </xf>
    <xf numFmtId="0" fontId="2" fillId="0" borderId="0">
      <alignment/>
      <protection/>
    </xf>
    <xf numFmtId="0" fontId="2" fillId="0" borderId="0">
      <alignment/>
      <protection/>
    </xf>
    <xf numFmtId="0" fontId="2" fillId="0" borderId="0">
      <alignment/>
      <protection/>
    </xf>
    <xf numFmtId="0" fontId="73" fillId="0" borderId="0">
      <alignment/>
      <protection/>
    </xf>
    <xf numFmtId="0" fontId="74" fillId="0" borderId="0">
      <alignment/>
      <protection/>
    </xf>
    <xf numFmtId="0" fontId="2"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lignment/>
      <protection/>
    </xf>
    <xf numFmtId="0" fontId="28" fillId="0" borderId="0">
      <alignment/>
      <protection/>
    </xf>
    <xf numFmtId="0" fontId="29" fillId="38" borderId="2" applyNumberFormat="0" applyAlignment="0" applyProtection="0"/>
    <xf numFmtId="0" fontId="29" fillId="38" borderId="2" applyNumberFormat="0" applyAlignment="0" applyProtection="0"/>
    <xf numFmtId="0" fontId="29" fillId="46" borderId="2">
      <alignment/>
      <protection/>
    </xf>
    <xf numFmtId="0" fontId="29" fillId="46" borderId="2">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45" borderId="9" applyNumberFormat="0" applyFont="0" applyAlignment="0" applyProtection="0"/>
    <xf numFmtId="0" fontId="2" fillId="45" borderId="9" applyNumberFormat="0" applyFont="0" applyAlignment="0" applyProtection="0"/>
    <xf numFmtId="0" fontId="25" fillId="47" borderId="9">
      <alignment/>
      <protection/>
    </xf>
    <xf numFmtId="0" fontId="25" fillId="47" borderId="9">
      <alignment/>
      <protection/>
    </xf>
    <xf numFmtId="0" fontId="53" fillId="0" borderId="0">
      <alignment/>
      <protection/>
    </xf>
    <xf numFmtId="0" fontId="44" fillId="0" borderId="0">
      <alignment/>
      <protection/>
    </xf>
    <xf numFmtId="204" fontId="44" fillId="0" borderId="0">
      <alignment/>
      <protection/>
    </xf>
    <xf numFmtId="205" fontId="44" fillId="0" borderId="0">
      <alignment/>
      <protection/>
    </xf>
    <xf numFmtId="206" fontId="44" fillId="0" borderId="0">
      <alignment/>
      <protection/>
    </xf>
    <xf numFmtId="206" fontId="44" fillId="0" borderId="0">
      <alignment/>
      <protection/>
    </xf>
    <xf numFmtId="0" fontId="44" fillId="0" borderId="0">
      <alignment/>
      <protection/>
    </xf>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lignment/>
      <protection/>
    </xf>
    <xf numFmtId="0" fontId="30" fillId="0" borderId="8">
      <alignment/>
      <protection/>
    </xf>
    <xf numFmtId="0" fontId="31" fillId="7" borderId="0" applyNumberFormat="0" applyBorder="0" applyAlignment="0" applyProtection="0"/>
    <xf numFmtId="0" fontId="31" fillId="7" borderId="0" applyNumberFormat="0" applyBorder="0" applyAlignment="0" applyProtection="0"/>
    <xf numFmtId="0" fontId="31" fillId="13" borderId="0">
      <alignment/>
      <protection/>
    </xf>
    <xf numFmtId="0" fontId="31" fillId="13"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204" fontId="45"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8" fillId="0" borderId="0" applyNumberFormat="0" applyFill="0" applyBorder="0" applyAlignment="0" applyProtection="0"/>
    <xf numFmtId="0" fontId="21" fillId="0" borderId="10" applyNumberFormat="0" applyFill="0" applyAlignment="0" applyProtection="0"/>
    <xf numFmtId="212" fontId="54" fillId="0" borderId="0">
      <alignment horizontal="left"/>
      <protection/>
    </xf>
    <xf numFmtId="0" fontId="32" fillId="0" borderId="11" applyNumberFormat="0" applyFill="0" applyAlignment="0" applyProtection="0"/>
    <xf numFmtId="0" fontId="32" fillId="0" borderId="11" applyNumberFormat="0" applyFill="0" applyAlignment="0" applyProtection="0"/>
    <xf numFmtId="0" fontId="32" fillId="0" borderId="12">
      <alignment/>
      <protection/>
    </xf>
    <xf numFmtId="0" fontId="32" fillId="0" borderId="12">
      <alignment/>
      <protection/>
    </xf>
    <xf numFmtId="0" fontId="33" fillId="0" borderId="13" applyNumberFormat="0" applyFill="0" applyAlignment="0" applyProtection="0"/>
    <xf numFmtId="0" fontId="33" fillId="0" borderId="13" applyNumberFormat="0" applyFill="0" applyAlignment="0" applyProtection="0"/>
    <xf numFmtId="0" fontId="33" fillId="0" borderId="14">
      <alignment/>
      <protection/>
    </xf>
    <xf numFmtId="0" fontId="33" fillId="0" borderId="14">
      <alignment/>
      <protection/>
    </xf>
    <xf numFmtId="0" fontId="34" fillId="0" borderId="15" applyNumberFormat="0" applyFill="0" applyAlignment="0" applyProtection="0"/>
    <xf numFmtId="0" fontId="34" fillId="0" borderId="15" applyNumberFormat="0" applyFill="0" applyAlignment="0" applyProtection="0"/>
    <xf numFmtId="0" fontId="34" fillId="0" borderId="16">
      <alignment/>
      <protection/>
    </xf>
    <xf numFmtId="0" fontId="34" fillId="0" borderId="16">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lignment/>
      <protection/>
    </xf>
    <xf numFmtId="0" fontId="34" fillId="0" borderId="0">
      <alignment/>
      <protection/>
    </xf>
    <xf numFmtId="190" fontId="2" fillId="0" borderId="0" applyFont="0" applyFill="0" applyBorder="0" applyAlignment="0" applyProtection="0"/>
    <xf numFmtId="41" fontId="2" fillId="0" borderId="0" applyFont="0" applyFill="0" applyBorder="0" applyAlignment="0" applyProtection="0"/>
    <xf numFmtId="0" fontId="17" fillId="0" borderId="0" applyNumberFormat="0" applyFill="0" applyBorder="0" applyAlignment="0" applyProtection="0"/>
    <xf numFmtId="0" fontId="5" fillId="0" borderId="0">
      <alignment/>
      <protection/>
    </xf>
    <xf numFmtId="0" fontId="0" fillId="0" borderId="0">
      <alignment/>
      <protection/>
    </xf>
    <xf numFmtId="0" fontId="2" fillId="0" borderId="0">
      <alignment/>
      <protection/>
    </xf>
    <xf numFmtId="0" fontId="2" fillId="0" borderId="0">
      <alignment/>
      <protection/>
    </xf>
    <xf numFmtId="0" fontId="73" fillId="0" borderId="0">
      <alignment/>
      <protection/>
    </xf>
    <xf numFmtId="0" fontId="73" fillId="0" borderId="0">
      <alignment/>
      <protection/>
    </xf>
    <xf numFmtId="0" fontId="2" fillId="0" borderId="0">
      <alignment/>
      <protection/>
    </xf>
    <xf numFmtId="0" fontId="6" fillId="0" borderId="0">
      <alignment/>
      <protection/>
    </xf>
    <xf numFmtId="0" fontId="6" fillId="0" borderId="0">
      <alignment/>
      <protection/>
    </xf>
  </cellStyleXfs>
  <cellXfs count="538">
    <xf numFmtId="0" fontId="0" fillId="0" borderId="0" xfId="0" applyAlignment="1">
      <alignment/>
    </xf>
    <xf numFmtId="0" fontId="2" fillId="0" borderId="0" xfId="0" applyFont="1" applyFill="1" applyAlignment="1">
      <alignment horizontal="left" vertical="center" wrapText="1"/>
    </xf>
    <xf numFmtId="0" fontId="7" fillId="0" borderId="17" xfId="0" applyFont="1" applyFill="1" applyBorder="1" applyAlignment="1">
      <alignment horizontal="center" vertical="center" wrapText="1"/>
    </xf>
    <xf numFmtId="0" fontId="4" fillId="0" borderId="0" xfId="0" applyFont="1" applyFill="1" applyBorder="1" applyAlignment="1">
      <alignment/>
    </xf>
    <xf numFmtId="0" fontId="5" fillId="0" borderId="0" xfId="0" applyFont="1" applyFill="1" applyAlignment="1">
      <alignment/>
    </xf>
    <xf numFmtId="0" fontId="1" fillId="0" borderId="0" xfId="0" applyFont="1" applyFill="1" applyAlignment="1">
      <alignment horizontal="left" wrapText="1"/>
    </xf>
    <xf numFmtId="49" fontId="7" fillId="0" borderId="17" xfId="0" applyNumberFormat="1" applyFont="1" applyFill="1" applyBorder="1" applyAlignment="1">
      <alignment horizontal="center" vertical="center" wrapText="1"/>
    </xf>
    <xf numFmtId="2" fontId="7" fillId="0" borderId="17" xfId="0" applyNumberFormat="1" applyFont="1" applyFill="1" applyBorder="1" applyAlignment="1">
      <alignment horizontal="center" vertical="center" wrapText="1"/>
    </xf>
    <xf numFmtId="49" fontId="5" fillId="0" borderId="0" xfId="0" applyNumberFormat="1" applyFont="1" applyFill="1" applyAlignment="1">
      <alignment/>
    </xf>
    <xf numFmtId="49" fontId="2" fillId="0" borderId="17" xfId="0" applyNumberFormat="1" applyFont="1" applyFill="1" applyBorder="1" applyAlignment="1">
      <alignment horizontal="center" vertical="center"/>
    </xf>
    <xf numFmtId="2" fontId="2" fillId="0" borderId="17" xfId="415" applyNumberFormat="1" applyFont="1" applyFill="1" applyBorder="1" applyAlignment="1">
      <alignment horizontal="center" vertical="center" wrapText="1"/>
      <protection/>
    </xf>
    <xf numFmtId="2" fontId="2" fillId="0" borderId="17" xfId="0" applyNumberFormat="1" applyFont="1" applyFill="1" applyBorder="1" applyAlignment="1">
      <alignment horizontal="center" vertical="center"/>
    </xf>
    <xf numFmtId="2" fontId="7" fillId="0" borderId="17" xfId="0" applyNumberFormat="1" applyFont="1" applyFill="1" applyBorder="1" applyAlignment="1">
      <alignment/>
    </xf>
    <xf numFmtId="0" fontId="2" fillId="0" borderId="17" xfId="415" applyFont="1" applyFill="1" applyBorder="1" applyAlignment="1">
      <alignment horizontal="center" vertical="center" wrapText="1"/>
      <protection/>
    </xf>
    <xf numFmtId="2" fontId="2" fillId="0" borderId="17" xfId="0" applyNumberFormat="1" applyFont="1" applyFill="1" applyBorder="1" applyAlignment="1">
      <alignment horizontal="left" vertical="center" wrapText="1"/>
    </xf>
    <xf numFmtId="49" fontId="7"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right" vertical="center" wrapText="1"/>
    </xf>
    <xf numFmtId="2" fontId="7" fillId="0" borderId="17"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0" fontId="3" fillId="0" borderId="17" xfId="415" applyFont="1" applyFill="1" applyBorder="1" applyAlignment="1">
      <alignment horizontal="center" vertical="center" wrapText="1"/>
      <protection/>
    </xf>
    <xf numFmtId="0" fontId="2" fillId="0" borderId="17" xfId="0" applyFont="1" applyFill="1" applyBorder="1" applyAlignment="1" quotePrefix="1">
      <alignment horizontal="center" vertical="center" wrapText="1"/>
    </xf>
    <xf numFmtId="0" fontId="2" fillId="0" borderId="0" xfId="0" applyFont="1" applyFill="1" applyBorder="1" applyAlignment="1">
      <alignment/>
    </xf>
    <xf numFmtId="0" fontId="13" fillId="0" borderId="17" xfId="0" applyFont="1" applyFill="1" applyBorder="1" applyAlignment="1">
      <alignment horizontal="center" vertical="center" wrapText="1"/>
    </xf>
    <xf numFmtId="0" fontId="14" fillId="0" borderId="0" xfId="0" applyFont="1" applyFill="1" applyBorder="1" applyAlignment="1">
      <alignment/>
    </xf>
    <xf numFmtId="0" fontId="5" fillId="0" borderId="0" xfId="0" applyFont="1" applyFill="1" applyBorder="1" applyAlignment="1">
      <alignment/>
    </xf>
    <xf numFmtId="0" fontId="2" fillId="0" borderId="17" xfId="358" applyFont="1" applyFill="1" applyBorder="1" applyAlignment="1">
      <alignment horizontal="left" vertical="center" wrapText="1" shrinkToFit="1"/>
      <protection/>
    </xf>
    <xf numFmtId="0" fontId="2" fillId="0" borderId="17" xfId="358" applyFont="1" applyFill="1" applyBorder="1" applyAlignment="1">
      <alignment horizontal="center" vertical="center" wrapText="1" shrinkToFit="1"/>
      <protection/>
    </xf>
    <xf numFmtId="0" fontId="2" fillId="0" borderId="17" xfId="415" applyFont="1" applyFill="1" applyBorder="1" applyAlignment="1">
      <alignment horizontal="center" vertical="center" wrapText="1"/>
      <protection/>
    </xf>
    <xf numFmtId="2" fontId="2" fillId="0" borderId="17" xfId="0" applyNumberFormat="1" applyFont="1" applyFill="1" applyBorder="1" applyAlignment="1">
      <alignment horizontal="center" vertical="center" wrapText="1" shrinkToFit="1"/>
    </xf>
    <xf numFmtId="0" fontId="2" fillId="0" borderId="17" xfId="415" applyFont="1" applyFill="1" applyBorder="1" applyAlignment="1">
      <alignment horizontal="left" vertical="center" wrapText="1" shrinkToFit="1"/>
      <protection/>
    </xf>
    <xf numFmtId="2" fontId="2" fillId="0" borderId="17" xfId="358" applyNumberFormat="1" applyFont="1" applyFill="1" applyBorder="1" applyAlignment="1">
      <alignment horizontal="center" vertical="center" wrapText="1"/>
      <protection/>
    </xf>
    <xf numFmtId="49" fontId="2" fillId="0" borderId="17" xfId="0" applyNumberFormat="1" applyFont="1" applyFill="1" applyBorder="1" applyAlignment="1">
      <alignment horizontal="center" vertical="center"/>
    </xf>
    <xf numFmtId="2" fontId="2" fillId="0" borderId="17" xfId="364" applyNumberFormat="1" applyFont="1" applyFill="1" applyBorder="1" applyAlignment="1">
      <alignment horizontal="center" vertical="center" wrapText="1"/>
      <protection/>
    </xf>
    <xf numFmtId="194" fontId="2" fillId="0" borderId="17" xfId="0" applyNumberFormat="1" applyFont="1" applyFill="1" applyBorder="1" applyAlignment="1">
      <alignment horizontal="center" vertical="center"/>
    </xf>
    <xf numFmtId="2" fontId="2" fillId="0" borderId="17" xfId="358" applyNumberFormat="1" applyFont="1" applyFill="1" applyBorder="1" applyAlignment="1">
      <alignment horizontal="center" vertical="center" wrapText="1" shrinkToFit="1"/>
      <protection/>
    </xf>
    <xf numFmtId="0" fontId="2" fillId="0" borderId="0" xfId="0" applyFont="1" applyFill="1" applyAlignment="1">
      <alignment/>
    </xf>
    <xf numFmtId="0" fontId="2" fillId="0" borderId="17" xfId="0" applyFont="1" applyFill="1" applyBorder="1" applyAlignment="1">
      <alignment horizontal="center" vertical="center"/>
    </xf>
    <xf numFmtId="2" fontId="2" fillId="0" borderId="17" xfId="359" applyNumberFormat="1" applyFont="1" applyFill="1" applyBorder="1" applyAlignment="1">
      <alignment horizontal="center" vertical="center"/>
      <protection/>
    </xf>
    <xf numFmtId="0" fontId="7" fillId="0" borderId="17" xfId="361" applyFont="1" applyFill="1" applyBorder="1" applyAlignment="1" quotePrefix="1">
      <alignment horizontal="center" vertical="center"/>
      <protection/>
    </xf>
    <xf numFmtId="0" fontId="2" fillId="0" borderId="17" xfId="361" applyFont="1" applyFill="1" applyBorder="1" applyAlignment="1" quotePrefix="1">
      <alignment horizontal="center" vertical="center" wrapText="1"/>
      <protection/>
    </xf>
    <xf numFmtId="2" fontId="2" fillId="48" borderId="17" xfId="0" applyNumberFormat="1" applyFont="1" applyFill="1" applyBorder="1" applyAlignment="1">
      <alignment horizontal="center" vertical="center"/>
    </xf>
    <xf numFmtId="0" fontId="2" fillId="0" borderId="0" xfId="0" applyFont="1" applyFill="1" applyAlignment="1">
      <alignment horizontal="left" wrapText="1"/>
    </xf>
    <xf numFmtId="0" fontId="2" fillId="0" borderId="0" xfId="0" applyFont="1" applyFill="1" applyAlignment="1">
      <alignment vertical="center"/>
    </xf>
    <xf numFmtId="0" fontId="2" fillId="0" borderId="0" xfId="0" applyFont="1" applyFill="1" applyBorder="1" applyAlignment="1">
      <alignment horizontal="left"/>
    </xf>
    <xf numFmtId="49" fontId="2" fillId="0" borderId="0" xfId="0" applyNumberFormat="1" applyFont="1" applyFill="1" applyAlignment="1">
      <alignment/>
    </xf>
    <xf numFmtId="0" fontId="2" fillId="0" borderId="0" xfId="0" applyFont="1" applyFill="1" applyBorder="1" applyAlignment="1">
      <alignment vertical="center"/>
    </xf>
    <xf numFmtId="0" fontId="55" fillId="0" borderId="17" xfId="0" applyFont="1" applyFill="1" applyBorder="1" applyAlignment="1" quotePrefix="1">
      <alignment horizontal="center" vertical="center" wrapText="1"/>
    </xf>
    <xf numFmtId="2" fontId="2" fillId="48" borderId="17" xfId="358" applyNumberFormat="1" applyFont="1" applyFill="1" applyBorder="1" applyAlignment="1">
      <alignment horizontal="center" vertical="center" wrapText="1"/>
      <protection/>
    </xf>
    <xf numFmtId="2" fontId="2" fillId="48" borderId="17" xfId="0" applyNumberFormat="1" applyFont="1" applyFill="1" applyBorder="1" applyAlignment="1">
      <alignment horizontal="center" vertical="center" wrapText="1"/>
    </xf>
    <xf numFmtId="0" fontId="2" fillId="0" borderId="17" xfId="361" applyFont="1" applyFill="1" applyBorder="1" applyAlignment="1" quotePrefix="1">
      <alignment horizontal="center" vertical="center"/>
      <protection/>
    </xf>
    <xf numFmtId="2" fontId="2" fillId="48" borderId="18" xfId="358" applyNumberFormat="1" applyFont="1" applyFill="1" applyBorder="1" applyAlignment="1">
      <alignment horizontal="center" vertical="center" wrapText="1"/>
      <protection/>
    </xf>
    <xf numFmtId="0" fontId="2" fillId="48" borderId="0" xfId="0" applyFont="1" applyFill="1" applyBorder="1" applyAlignment="1">
      <alignment/>
    </xf>
    <xf numFmtId="0" fontId="2" fillId="48" borderId="0" xfId="0" applyFont="1" applyFill="1" applyAlignment="1">
      <alignment/>
    </xf>
    <xf numFmtId="2" fontId="2" fillId="48" borderId="17" xfId="358" applyNumberFormat="1" applyFont="1" applyFill="1" applyBorder="1" applyAlignment="1">
      <alignment horizontal="center" vertical="center" wrapText="1"/>
      <protection/>
    </xf>
    <xf numFmtId="0" fontId="4" fillId="48" borderId="0" xfId="0" applyFont="1" applyFill="1" applyBorder="1" applyAlignment="1">
      <alignment/>
    </xf>
    <xf numFmtId="0" fontId="1" fillId="48" borderId="0" xfId="0" applyFont="1" applyFill="1" applyAlignment="1">
      <alignment horizontal="left" wrapText="1"/>
    </xf>
    <xf numFmtId="0" fontId="5" fillId="48" borderId="0" xfId="0" applyFont="1" applyFill="1" applyBorder="1" applyAlignment="1">
      <alignment/>
    </xf>
    <xf numFmtId="0" fontId="13" fillId="48" borderId="17" xfId="0" applyFont="1" applyFill="1" applyBorder="1" applyAlignment="1">
      <alignment horizontal="center" vertical="center" wrapText="1"/>
    </xf>
    <xf numFmtId="0" fontId="14" fillId="48" borderId="0" xfId="0" applyFont="1" applyFill="1" applyBorder="1" applyAlignment="1">
      <alignment/>
    </xf>
    <xf numFmtId="49" fontId="2" fillId="48" borderId="17" xfId="0" applyNumberFormat="1" applyFont="1" applyFill="1" applyBorder="1" applyAlignment="1">
      <alignment horizontal="center" vertical="center"/>
    </xf>
    <xf numFmtId="2" fontId="2" fillId="48" borderId="17" xfId="359" applyNumberFormat="1" applyFont="1" applyFill="1" applyBorder="1" applyAlignment="1">
      <alignment horizontal="center" vertical="center"/>
      <protection/>
    </xf>
    <xf numFmtId="2" fontId="2" fillId="48" borderId="17" xfId="0" applyNumberFormat="1" applyFont="1" applyFill="1" applyBorder="1" applyAlignment="1">
      <alignment horizontal="center" vertical="center"/>
    </xf>
    <xf numFmtId="2" fontId="7" fillId="48" borderId="17" xfId="0" applyNumberFormat="1" applyFont="1" applyFill="1" applyBorder="1" applyAlignment="1">
      <alignment/>
    </xf>
    <xf numFmtId="0" fontId="2" fillId="48" borderId="17" xfId="415" applyFont="1" applyFill="1" applyBorder="1" applyAlignment="1">
      <alignment horizontal="center" vertical="center" wrapText="1"/>
      <protection/>
    </xf>
    <xf numFmtId="2" fontId="2" fillId="48" borderId="17" xfId="415" applyNumberFormat="1" applyFont="1" applyFill="1" applyBorder="1" applyAlignment="1">
      <alignment horizontal="center" vertical="center" wrapText="1"/>
      <protection/>
    </xf>
    <xf numFmtId="2" fontId="2" fillId="48" borderId="17" xfId="0" applyNumberFormat="1" applyFont="1" applyFill="1" applyBorder="1" applyAlignment="1">
      <alignment horizontal="left" vertical="center" wrapText="1"/>
    </xf>
    <xf numFmtId="49" fontId="7" fillId="48" borderId="17" xfId="0" applyNumberFormat="1" applyFont="1" applyFill="1" applyBorder="1" applyAlignment="1">
      <alignment horizontal="center" vertical="center" wrapText="1"/>
    </xf>
    <xf numFmtId="49" fontId="7" fillId="48" borderId="17" xfId="0" applyNumberFormat="1" applyFont="1" applyFill="1" applyBorder="1" applyAlignment="1">
      <alignment horizontal="right" vertical="center" wrapText="1"/>
    </xf>
    <xf numFmtId="2" fontId="7" fillId="48" borderId="17" xfId="0" applyNumberFormat="1" applyFont="1" applyFill="1" applyBorder="1" applyAlignment="1">
      <alignment horizontal="center" vertical="center" wrapText="1"/>
    </xf>
    <xf numFmtId="2" fontId="7" fillId="48" borderId="17" xfId="0" applyNumberFormat="1" applyFont="1" applyFill="1" applyBorder="1" applyAlignment="1">
      <alignment horizontal="center" vertical="center" wrapText="1"/>
    </xf>
    <xf numFmtId="49" fontId="2" fillId="48" borderId="19" xfId="0" applyNumberFormat="1" applyFont="1" applyFill="1" applyBorder="1" applyAlignment="1">
      <alignment/>
    </xf>
    <xf numFmtId="0" fontId="2" fillId="48" borderId="19" xfId="0" applyFont="1" applyFill="1" applyBorder="1" applyAlignment="1">
      <alignment horizontal="right"/>
    </xf>
    <xf numFmtId="0" fontId="2" fillId="48" borderId="19" xfId="0" applyFont="1" applyFill="1" applyBorder="1" applyAlignment="1">
      <alignment horizontal="center" vertical="center"/>
    </xf>
    <xf numFmtId="49" fontId="5" fillId="48" borderId="0" xfId="0" applyNumberFormat="1" applyFont="1" applyFill="1" applyAlignment="1">
      <alignment/>
    </xf>
    <xf numFmtId="0" fontId="5" fillId="48" borderId="0" xfId="0" applyFont="1" applyFill="1" applyAlignment="1">
      <alignment/>
    </xf>
    <xf numFmtId="0" fontId="2" fillId="48" borderId="0" xfId="0" applyFont="1" applyFill="1" applyAlignment="1">
      <alignment horizontal="left" wrapText="1"/>
    </xf>
    <xf numFmtId="0" fontId="2" fillId="48" borderId="17" xfId="363" applyNumberFormat="1" applyFont="1" applyFill="1" applyBorder="1" applyAlignment="1">
      <alignment horizontal="center" vertical="center" wrapText="1"/>
      <protection/>
    </xf>
    <xf numFmtId="0" fontId="2" fillId="48" borderId="0" xfId="0" applyFont="1" applyFill="1" applyAlignment="1">
      <alignment vertical="center"/>
    </xf>
    <xf numFmtId="0" fontId="7" fillId="48" borderId="17" xfId="363" applyNumberFormat="1" applyFont="1" applyFill="1" applyBorder="1" applyAlignment="1">
      <alignment vertical="center" wrapText="1"/>
      <protection/>
    </xf>
    <xf numFmtId="1" fontId="2" fillId="48" borderId="17" xfId="363" applyNumberFormat="1" applyFont="1" applyFill="1" applyBorder="1" applyAlignment="1">
      <alignment horizontal="center" vertical="center" wrapText="1"/>
      <protection/>
    </xf>
    <xf numFmtId="49" fontId="2" fillId="48" borderId="17" xfId="361" applyNumberFormat="1" applyFont="1" applyFill="1" applyBorder="1" applyAlignment="1">
      <alignment horizontal="center" vertical="center" wrapText="1"/>
      <protection/>
    </xf>
    <xf numFmtId="0" fontId="4" fillId="0" borderId="0" xfId="0" applyFont="1" applyFill="1" applyBorder="1" applyAlignment="1">
      <alignment/>
    </xf>
    <xf numFmtId="0" fontId="5" fillId="0" borderId="0" xfId="0" applyFont="1" applyFill="1" applyBorder="1" applyAlignment="1">
      <alignment/>
    </xf>
    <xf numFmtId="0" fontId="14" fillId="0" borderId="0" xfId="0" applyFont="1" applyFill="1" applyBorder="1" applyAlignment="1">
      <alignment/>
    </xf>
    <xf numFmtId="49" fontId="7" fillId="0" borderId="17" xfId="0" applyNumberFormat="1" applyFont="1" applyFill="1" applyBorder="1" applyAlignment="1">
      <alignment horizontal="right" vertical="center" wrapText="1"/>
    </xf>
    <xf numFmtId="49" fontId="5" fillId="0" borderId="0" xfId="0" applyNumberFormat="1" applyFont="1" applyFill="1" applyAlignment="1">
      <alignment/>
    </xf>
    <xf numFmtId="0" fontId="5" fillId="0" borderId="0" xfId="0" applyFont="1" applyFill="1" applyAlignment="1">
      <alignment/>
    </xf>
    <xf numFmtId="0" fontId="7" fillId="48" borderId="0" xfId="0" applyFont="1" applyFill="1" applyBorder="1" applyAlignment="1">
      <alignment/>
    </xf>
    <xf numFmtId="49" fontId="2" fillId="48" borderId="17" xfId="361" applyNumberFormat="1" applyFont="1" applyFill="1" applyBorder="1" applyAlignment="1" quotePrefix="1">
      <alignment horizontal="center" vertical="center" wrapText="1"/>
      <protection/>
    </xf>
    <xf numFmtId="0" fontId="7" fillId="48" borderId="17" xfId="363" applyNumberFormat="1" applyFont="1" applyFill="1" applyBorder="1" applyAlignment="1">
      <alignment horizontal="center" vertical="center" wrapText="1"/>
      <protection/>
    </xf>
    <xf numFmtId="0" fontId="7" fillId="49" borderId="17" xfId="363" applyNumberFormat="1" applyFont="1" applyFill="1" applyBorder="1" applyAlignment="1">
      <alignment horizontal="center" vertical="center" wrapText="1"/>
      <protection/>
    </xf>
    <xf numFmtId="49" fontId="7" fillId="50" borderId="17" xfId="361" applyNumberFormat="1" applyFont="1" applyFill="1" applyBorder="1" applyAlignment="1" quotePrefix="1">
      <alignment horizontal="center" vertical="center" wrapText="1"/>
      <protection/>
    </xf>
    <xf numFmtId="0" fontId="7" fillId="51" borderId="17" xfId="363" applyNumberFormat="1" applyFont="1" applyFill="1" applyBorder="1" applyAlignment="1">
      <alignment horizontal="center" vertical="center" wrapText="1"/>
      <protection/>
    </xf>
    <xf numFmtId="49" fontId="7" fillId="48" borderId="17" xfId="361" applyNumberFormat="1" applyFont="1" applyFill="1" applyBorder="1" applyAlignment="1" quotePrefix="1">
      <alignment horizontal="center" vertical="center" wrapText="1"/>
      <protection/>
    </xf>
    <xf numFmtId="194" fontId="2" fillId="0" borderId="17" xfId="321" applyNumberFormat="1" applyFont="1" applyFill="1" applyBorder="1" applyAlignment="1">
      <alignment horizontal="center" vertical="center"/>
      <protection/>
    </xf>
    <xf numFmtId="2" fontId="2" fillId="0" borderId="17" xfId="321" applyNumberFormat="1" applyFont="1" applyFill="1" applyBorder="1" applyAlignment="1">
      <alignment horizontal="center" vertical="center"/>
      <protection/>
    </xf>
    <xf numFmtId="0" fontId="2" fillId="48" borderId="17" xfId="0" applyFont="1" applyFill="1" applyBorder="1" applyAlignment="1">
      <alignment horizontal="center" vertical="center" wrapText="1"/>
    </xf>
    <xf numFmtId="0" fontId="2" fillId="48" borderId="20" xfId="363" applyNumberFormat="1" applyFont="1" applyFill="1" applyBorder="1" applyAlignment="1">
      <alignment horizontal="center" vertical="center" wrapText="1"/>
      <protection/>
    </xf>
    <xf numFmtId="0" fontId="59" fillId="48" borderId="0" xfId="0" applyFont="1" applyFill="1" applyAlignment="1">
      <alignment/>
    </xf>
    <xf numFmtId="0" fontId="2" fillId="48" borderId="17" xfId="0" applyFont="1" applyFill="1" applyBorder="1" applyAlignment="1">
      <alignment horizontal="left" vertical="center" wrapText="1"/>
    </xf>
    <xf numFmtId="0" fontId="2" fillId="48" borderId="17" xfId="0" applyNumberFormat="1" applyFont="1" applyFill="1" applyBorder="1" applyAlignment="1">
      <alignment horizontal="center" vertical="center" wrapText="1"/>
    </xf>
    <xf numFmtId="0" fontId="2" fillId="48" borderId="0" xfId="215" applyFont="1" applyFill="1">
      <alignment/>
      <protection/>
    </xf>
    <xf numFmtId="0" fontId="2" fillId="48" borderId="0" xfId="415" applyFont="1" applyFill="1" applyAlignment="1">
      <alignment vertical="center"/>
      <protection/>
    </xf>
    <xf numFmtId="0" fontId="2" fillId="48" borderId="0" xfId="0" applyFont="1" applyFill="1" applyBorder="1" applyAlignment="1">
      <alignment vertical="center"/>
    </xf>
    <xf numFmtId="0" fontId="7" fillId="48" borderId="0" xfId="0" applyFont="1" applyFill="1" applyBorder="1" applyAlignment="1">
      <alignment horizontal="center" vertical="center"/>
    </xf>
    <xf numFmtId="0" fontId="2" fillId="48" borderId="0" xfId="0" applyFont="1" applyFill="1" applyBorder="1" applyAlignment="1">
      <alignment vertical="center" wrapText="1"/>
    </xf>
    <xf numFmtId="0" fontId="7" fillId="48" borderId="0" xfId="0" applyFont="1" applyFill="1" applyAlignment="1">
      <alignment horizontal="center" vertical="center"/>
    </xf>
    <xf numFmtId="0" fontId="2" fillId="48" borderId="0" xfId="0" applyFont="1" applyFill="1" applyAlignment="1">
      <alignment vertical="center" shrinkToFit="1"/>
    </xf>
    <xf numFmtId="0" fontId="2" fillId="48" borderId="0" xfId="0" applyFont="1" applyFill="1" applyAlignment="1">
      <alignment vertical="center" wrapText="1" shrinkToFit="1"/>
    </xf>
    <xf numFmtId="0" fontId="7" fillId="48" borderId="0" xfId="0" applyNumberFormat="1" applyFont="1" applyFill="1" applyBorder="1" applyAlignment="1" applyProtection="1">
      <alignment horizontal="center" vertical="center"/>
      <protection/>
    </xf>
    <xf numFmtId="0" fontId="2" fillId="48" borderId="0" xfId="215" applyFont="1" applyFill="1" applyBorder="1" applyAlignment="1">
      <alignment horizontal="center"/>
      <protection/>
    </xf>
    <xf numFmtId="0" fontId="2" fillId="48" borderId="0" xfId="215" applyFont="1" applyFill="1" applyBorder="1">
      <alignment/>
      <protection/>
    </xf>
    <xf numFmtId="0" fontId="2" fillId="48" borderId="0" xfId="215" applyFont="1" applyFill="1" applyBorder="1" applyAlignment="1">
      <alignment/>
      <protection/>
    </xf>
    <xf numFmtId="0" fontId="2" fillId="48" borderId="0" xfId="215" applyFont="1" applyFill="1" applyAlignment="1">
      <alignment vertical="center"/>
      <protection/>
    </xf>
    <xf numFmtId="0" fontId="2" fillId="48" borderId="0" xfId="215" applyFont="1" applyFill="1" applyAlignment="1">
      <alignment horizontal="center" vertical="center"/>
      <protection/>
    </xf>
    <xf numFmtId="2" fontId="75" fillId="48" borderId="21" xfId="363" applyNumberFormat="1" applyFont="1" applyFill="1" applyBorder="1" applyAlignment="1">
      <alignment horizontal="center" vertical="center" wrapText="1"/>
      <protection/>
    </xf>
    <xf numFmtId="0" fontId="75" fillId="48" borderId="17" xfId="0" applyFont="1" applyFill="1" applyBorder="1" applyAlignment="1">
      <alignment horizontal="center" vertical="center"/>
    </xf>
    <xf numFmtId="0" fontId="2" fillId="52" borderId="18" xfId="363" applyNumberFormat="1" applyFont="1" applyFill="1" applyBorder="1" applyAlignment="1">
      <alignment horizontal="center" vertical="center" wrapText="1"/>
      <protection/>
    </xf>
    <xf numFmtId="2" fontId="75" fillId="52" borderId="21" xfId="363" applyNumberFormat="1" applyFont="1" applyFill="1" applyBorder="1" applyAlignment="1">
      <alignment horizontal="center" vertical="center" wrapText="1"/>
      <protection/>
    </xf>
    <xf numFmtId="0" fontId="2" fillId="52" borderId="0" xfId="0" applyFont="1" applyFill="1" applyBorder="1" applyAlignment="1">
      <alignment vertical="center"/>
    </xf>
    <xf numFmtId="1" fontId="7" fillId="51" borderId="17" xfId="363" applyNumberFormat="1" applyFont="1" applyFill="1" applyBorder="1" applyAlignment="1">
      <alignment horizontal="center" vertical="center" wrapText="1"/>
      <protection/>
    </xf>
    <xf numFmtId="0" fontId="7" fillId="48" borderId="17" xfId="0" applyFont="1" applyFill="1" applyBorder="1" applyAlignment="1">
      <alignment horizontal="right" vertical="center"/>
    </xf>
    <xf numFmtId="0" fontId="7" fillId="48" borderId="17" xfId="0" applyFont="1" applyFill="1" applyBorder="1" applyAlignment="1">
      <alignment horizontal="center" vertical="center"/>
    </xf>
    <xf numFmtId="49" fontId="2" fillId="48" borderId="17" xfId="0" applyNumberFormat="1" applyFont="1" applyFill="1" applyBorder="1" applyAlignment="1">
      <alignment horizontal="center" vertical="center" wrapText="1" shrinkToFit="1"/>
    </xf>
    <xf numFmtId="197" fontId="2" fillId="48" borderId="17" xfId="0" applyNumberFormat="1" applyFont="1" applyFill="1" applyBorder="1" applyAlignment="1">
      <alignment horizontal="center" vertical="center" wrapText="1"/>
    </xf>
    <xf numFmtId="0" fontId="7" fillId="48" borderId="17" xfId="0" applyFont="1" applyFill="1" applyBorder="1" applyAlignment="1">
      <alignment horizontal="center" vertical="center" wrapText="1"/>
    </xf>
    <xf numFmtId="0" fontId="2" fillId="48" borderId="0" xfId="0" applyFont="1" applyFill="1" applyAlignment="1">
      <alignment horizontal="left" vertical="center" wrapText="1"/>
    </xf>
    <xf numFmtId="0" fontId="7" fillId="48" borderId="0" xfId="0" applyFont="1" applyFill="1" applyBorder="1" applyAlignment="1">
      <alignment horizontal="center" vertical="center" wrapText="1"/>
    </xf>
    <xf numFmtId="0" fontId="2" fillId="48" borderId="0" xfId="215" applyFont="1" applyFill="1" applyBorder="1" applyAlignment="1">
      <alignment horizontal="center" vertical="center"/>
      <protection/>
    </xf>
    <xf numFmtId="0" fontId="2" fillId="48" borderId="0" xfId="215" applyFont="1" applyFill="1" applyBorder="1" applyAlignment="1">
      <alignment horizontal="left"/>
      <protection/>
    </xf>
    <xf numFmtId="0" fontId="2" fillId="48" borderId="0" xfId="0" applyFont="1" applyFill="1" applyBorder="1" applyAlignment="1">
      <alignment horizontal="center" vertical="center"/>
    </xf>
    <xf numFmtId="0" fontId="2" fillId="48" borderId="0" xfId="0" applyFont="1" applyFill="1" applyBorder="1" applyAlignment="1">
      <alignment horizontal="right" vertical="center"/>
    </xf>
    <xf numFmtId="0" fontId="2" fillId="48" borderId="17" xfId="363" applyNumberFormat="1" applyFont="1" applyFill="1" applyBorder="1" applyAlignment="1">
      <alignment vertical="center" wrapText="1"/>
      <protection/>
    </xf>
    <xf numFmtId="0" fontId="2" fillId="49" borderId="17" xfId="363" applyNumberFormat="1" applyFont="1" applyFill="1" applyBorder="1" applyAlignment="1">
      <alignment horizontal="center" vertical="center" wrapText="1"/>
      <protection/>
    </xf>
    <xf numFmtId="1" fontId="2" fillId="49" borderId="17" xfId="363" applyNumberFormat="1" applyFont="1" applyFill="1" applyBorder="1" applyAlignment="1">
      <alignment horizontal="center" vertical="center" wrapText="1"/>
      <protection/>
    </xf>
    <xf numFmtId="49" fontId="2" fillId="48" borderId="17" xfId="361" applyNumberFormat="1" applyFont="1" applyFill="1" applyBorder="1" applyAlignment="1" quotePrefix="1">
      <alignment horizontal="center" vertical="center" wrapText="1"/>
      <protection/>
    </xf>
    <xf numFmtId="0" fontId="2" fillId="0" borderId="17" xfId="0" applyFont="1" applyFill="1" applyBorder="1" applyAlignment="1">
      <alignment vertical="center" wrapText="1"/>
    </xf>
    <xf numFmtId="0" fontId="2" fillId="48" borderId="17" xfId="363" applyNumberFormat="1" applyFont="1" applyFill="1" applyBorder="1" applyAlignment="1">
      <alignment horizontal="center" vertical="center" wrapText="1"/>
      <protection/>
    </xf>
    <xf numFmtId="1" fontId="2" fillId="48" borderId="17" xfId="363" applyNumberFormat="1" applyFont="1" applyFill="1" applyBorder="1" applyAlignment="1">
      <alignment horizontal="center" vertical="center" wrapText="1"/>
      <protection/>
    </xf>
    <xf numFmtId="0" fontId="7" fillId="51" borderId="17" xfId="0" applyFont="1" applyFill="1" applyBorder="1" applyAlignment="1">
      <alignment horizontal="right" vertical="center" wrapText="1"/>
    </xf>
    <xf numFmtId="2" fontId="2" fillId="0" borderId="0" xfId="0" applyNumberFormat="1" applyFont="1" applyFill="1" applyBorder="1" applyAlignment="1">
      <alignment/>
    </xf>
    <xf numFmtId="49" fontId="2" fillId="0" borderId="0" xfId="361" applyNumberFormat="1" applyFont="1" applyFill="1" applyBorder="1" applyAlignment="1">
      <alignment horizontal="center" vertical="center" wrapText="1"/>
      <protection/>
    </xf>
    <xf numFmtId="49" fontId="7" fillId="0" borderId="0" xfId="0" applyNumberFormat="1" applyFont="1" applyFill="1" applyBorder="1" applyAlignment="1">
      <alignment horizontal="center" vertical="center" wrapText="1"/>
    </xf>
    <xf numFmtId="2" fontId="7" fillId="48" borderId="0" xfId="0" applyNumberFormat="1" applyFont="1" applyFill="1" applyBorder="1" applyAlignment="1">
      <alignment horizontal="center" vertical="center" wrapText="1"/>
    </xf>
    <xf numFmtId="0" fontId="2" fillId="0" borderId="0" xfId="0" applyFont="1" applyFill="1" applyBorder="1" applyAlignment="1">
      <alignment horizontal="right" vertical="center"/>
    </xf>
    <xf numFmtId="2" fontId="2" fillId="0" borderId="17" xfId="0" applyNumberFormat="1" applyFont="1" applyBorder="1" applyAlignment="1">
      <alignment horizontal="center" vertical="center"/>
    </xf>
    <xf numFmtId="2" fontId="2" fillId="42" borderId="17" xfId="0" applyNumberFormat="1" applyFont="1" applyFill="1" applyBorder="1" applyAlignment="1">
      <alignment horizontal="center" vertical="center"/>
    </xf>
    <xf numFmtId="0" fontId="2" fillId="0" borderId="17" xfId="0" applyFont="1" applyFill="1" applyBorder="1" applyAlignment="1">
      <alignment horizontal="left" vertical="center" wrapText="1"/>
    </xf>
    <xf numFmtId="2" fontId="2" fillId="0" borderId="17" xfId="0" applyNumberFormat="1" applyFont="1" applyBorder="1" applyAlignment="1">
      <alignment horizontal="center" vertical="center"/>
    </xf>
    <xf numFmtId="0" fontId="2" fillId="0" borderId="17" xfId="0" applyFont="1" applyBorder="1" applyAlignment="1">
      <alignment horizontal="left" vertical="center" wrapText="1"/>
    </xf>
    <xf numFmtId="2" fontId="39" fillId="53" borderId="17" xfId="0" applyNumberFormat="1" applyFont="1" applyFill="1" applyBorder="1" applyAlignment="1">
      <alignment horizontal="center" vertical="center"/>
    </xf>
    <xf numFmtId="2" fontId="39" fillId="0" borderId="17" xfId="0" applyNumberFormat="1" applyFont="1" applyFill="1" applyBorder="1" applyAlignment="1">
      <alignment horizontal="center" vertical="center"/>
    </xf>
    <xf numFmtId="2" fontId="2" fillId="42" borderId="17" xfId="0" applyNumberFormat="1" applyFont="1" applyFill="1" applyBorder="1" applyAlignment="1">
      <alignment horizontal="center" vertical="center"/>
    </xf>
    <xf numFmtId="0" fontId="2" fillId="0" borderId="17" xfId="0" applyFont="1" applyBorder="1" applyAlignment="1">
      <alignment horizontal="center" vertical="center"/>
    </xf>
    <xf numFmtId="2" fontId="58" fillId="42" borderId="17" xfId="0" applyNumberFormat="1" applyFont="1" applyFill="1" applyBorder="1" applyAlignment="1">
      <alignment horizontal="center" vertical="center"/>
    </xf>
    <xf numFmtId="4" fontId="2" fillId="0" borderId="17" xfId="0" applyNumberFormat="1" applyFont="1" applyBorder="1" applyAlignment="1">
      <alignment horizontal="center" vertical="center"/>
    </xf>
    <xf numFmtId="4" fontId="2" fillId="53" borderId="17" xfId="0" applyNumberFormat="1" applyFont="1" applyFill="1" applyBorder="1" applyAlignment="1">
      <alignment horizontal="center" vertical="center"/>
    </xf>
    <xf numFmtId="4" fontId="2" fillId="42" borderId="17" xfId="0" applyNumberFormat="1" applyFont="1" applyFill="1" applyBorder="1" applyAlignment="1">
      <alignment horizontal="center" vertical="center"/>
    </xf>
    <xf numFmtId="49" fontId="7" fillId="0" borderId="17" xfId="360" applyNumberFormat="1" applyFont="1" applyBorder="1" applyAlignment="1">
      <alignment horizontal="center" vertical="center" wrapText="1"/>
      <protection/>
    </xf>
    <xf numFmtId="0" fontId="2" fillId="0" borderId="17" xfId="361" applyFont="1" applyFill="1" applyBorder="1" applyAlignment="1" quotePrefix="1">
      <alignment horizontal="center" vertical="center" wrapText="1"/>
      <protection/>
    </xf>
    <xf numFmtId="0" fontId="7" fillId="48" borderId="17" xfId="0" applyFont="1" applyFill="1" applyBorder="1" applyAlignment="1">
      <alignment horizontal="center" vertical="center" wrapText="1"/>
    </xf>
    <xf numFmtId="0" fontId="2" fillId="0" borderId="17" xfId="0" applyNumberFormat="1" applyFont="1" applyBorder="1" applyAlignment="1">
      <alignment horizontal="center" vertical="center"/>
    </xf>
    <xf numFmtId="0" fontId="2" fillId="0" borderId="17" xfId="0" applyFont="1" applyBorder="1" applyAlignment="1">
      <alignment horizontal="center" vertical="center"/>
    </xf>
    <xf numFmtId="49" fontId="58" fillId="0" borderId="17" xfId="360" applyNumberFormat="1" applyFont="1" applyBorder="1" applyAlignment="1">
      <alignment horizontal="center" vertical="center" wrapText="1"/>
      <protection/>
    </xf>
    <xf numFmtId="0" fontId="2" fillId="0" borderId="17" xfId="0" applyFont="1" applyBorder="1" applyAlignment="1" applyProtection="1">
      <alignment horizontal="center" vertical="center"/>
      <protection locked="0"/>
    </xf>
    <xf numFmtId="49" fontId="2" fillId="0" borderId="17" xfId="360" applyNumberFormat="1" applyFont="1" applyBorder="1" applyAlignment="1">
      <alignment horizontal="center" vertical="center" wrapText="1"/>
      <protection/>
    </xf>
    <xf numFmtId="0" fontId="58" fillId="0" borderId="17" xfId="0" applyFont="1" applyBorder="1" applyAlignment="1">
      <alignment horizontal="center" vertical="center" wrapText="1"/>
    </xf>
    <xf numFmtId="0" fontId="58" fillId="0" borderId="17" xfId="0" applyFont="1" applyBorder="1" applyAlignment="1" applyProtection="1">
      <alignment horizontal="center" vertical="center"/>
      <protection locked="0"/>
    </xf>
    <xf numFmtId="0" fontId="2" fillId="0" borderId="17" xfId="0" applyFont="1" applyBorder="1" applyAlignment="1">
      <alignment horizontal="center" vertical="center" wrapText="1"/>
    </xf>
    <xf numFmtId="0" fontId="7" fillId="0" borderId="17" xfId="0" applyFont="1" applyBorder="1" applyAlignment="1">
      <alignment horizontal="left" vertical="center" wrapText="1"/>
    </xf>
    <xf numFmtId="49" fontId="7" fillId="0" borderId="17" xfId="360" applyNumberFormat="1" applyFont="1" applyBorder="1" applyAlignment="1">
      <alignment horizontal="center" vertical="center"/>
      <protection/>
    </xf>
    <xf numFmtId="0" fontId="2" fillId="0" borderId="17" xfId="0" applyFont="1" applyFill="1" applyBorder="1" applyAlignment="1" applyProtection="1">
      <alignment horizontal="center" vertical="center"/>
      <protection locked="0"/>
    </xf>
    <xf numFmtId="0" fontId="7" fillId="0" borderId="17" xfId="0" applyFont="1" applyBorder="1" applyAlignment="1">
      <alignment horizontal="right" vertical="center" wrapText="1"/>
    </xf>
    <xf numFmtId="0" fontId="56" fillId="48" borderId="0" xfId="0" applyFont="1" applyFill="1" applyAlignment="1">
      <alignment vertical="center"/>
    </xf>
    <xf numFmtId="0" fontId="1" fillId="0" borderId="22" xfId="0" applyFont="1" applyBorder="1" applyAlignment="1">
      <alignment horizontal="center" vertical="center"/>
    </xf>
    <xf numFmtId="0" fontId="39" fillId="0" borderId="17" xfId="0" applyFont="1" applyBorder="1" applyAlignment="1">
      <alignment horizontal="left" vertical="center" wrapText="1"/>
    </xf>
    <xf numFmtId="49" fontId="2" fillId="0" borderId="17" xfId="0" applyNumberFormat="1" applyFont="1" applyBorder="1" applyAlignment="1">
      <alignment horizontal="center" vertical="center"/>
    </xf>
    <xf numFmtId="0" fontId="39" fillId="0" borderId="17" xfId="0" applyFont="1" applyBorder="1" applyAlignment="1">
      <alignment horizontal="left" vertical="center" wrapText="1"/>
    </xf>
    <xf numFmtId="0" fontId="39" fillId="0" borderId="17" xfId="0" applyFont="1" applyBorder="1" applyAlignment="1">
      <alignment/>
    </xf>
    <xf numFmtId="0" fontId="65" fillId="0" borderId="17" xfId="0" applyFont="1" applyBorder="1" applyAlignment="1">
      <alignment horizontal="left" vertical="distributed" wrapText="1"/>
    </xf>
    <xf numFmtId="0" fontId="65" fillId="0" borderId="17" xfId="0" applyFont="1" applyBorder="1" applyAlignment="1">
      <alignment vertical="distributed"/>
    </xf>
    <xf numFmtId="0" fontId="7" fillId="54" borderId="17" xfId="0" applyFont="1" applyFill="1" applyBorder="1" applyAlignment="1">
      <alignment horizontal="left" vertical="center"/>
    </xf>
    <xf numFmtId="0" fontId="2" fillId="54" borderId="17" xfId="0" applyFont="1" applyFill="1" applyBorder="1" applyAlignment="1">
      <alignment horizontal="center" vertical="center" wrapText="1"/>
    </xf>
    <xf numFmtId="0" fontId="60" fillId="0" borderId="17" xfId="0" applyFont="1" applyFill="1" applyBorder="1" applyAlignment="1">
      <alignment horizontal="left" vertical="center"/>
    </xf>
    <xf numFmtId="0" fontId="2" fillId="0" borderId="17" xfId="0" applyFont="1" applyFill="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7" xfId="0" applyFont="1" applyBorder="1" applyAlignment="1">
      <alignment vertical="center"/>
    </xf>
    <xf numFmtId="0" fontId="2" fillId="0" borderId="17" xfId="0" applyFont="1" applyFill="1" applyBorder="1" applyAlignment="1" applyProtection="1">
      <alignment horizontal="center" vertical="center" wrapText="1"/>
      <protection locked="0"/>
    </xf>
    <xf numFmtId="49" fontId="2" fillId="0" borderId="17" xfId="0" applyNumberFormat="1" applyFont="1" applyBorder="1" applyAlignment="1">
      <alignment horizontal="center" vertical="center"/>
    </xf>
    <xf numFmtId="4" fontId="2" fillId="0" borderId="17" xfId="321" applyNumberFormat="1" applyFont="1" applyFill="1" applyBorder="1" applyAlignment="1">
      <alignment horizontal="center" vertical="center"/>
      <protection/>
    </xf>
    <xf numFmtId="2" fontId="2" fillId="0" borderId="17" xfId="450" applyNumberFormat="1" applyFont="1" applyFill="1" applyBorder="1" applyAlignment="1">
      <alignment horizontal="center" vertical="center"/>
      <protection/>
    </xf>
    <xf numFmtId="4" fontId="2" fillId="0" borderId="17" xfId="450" applyNumberFormat="1" applyFont="1" applyFill="1" applyBorder="1" applyAlignment="1">
      <alignment horizontal="center" vertical="center"/>
      <protection/>
    </xf>
    <xf numFmtId="0" fontId="2" fillId="0" borderId="17" xfId="450" applyFont="1" applyFill="1" applyBorder="1" applyAlignment="1">
      <alignment horizontal="left" vertical="center" wrapText="1"/>
      <protection/>
    </xf>
    <xf numFmtId="0" fontId="2" fillId="0" borderId="17" xfId="450" applyFont="1" applyBorder="1" applyAlignment="1">
      <alignment horizontal="left" vertical="center" wrapText="1"/>
      <protection/>
    </xf>
    <xf numFmtId="0" fontId="2" fillId="53" borderId="17" xfId="450" applyFont="1" applyFill="1" applyBorder="1" applyAlignment="1">
      <alignment horizontal="left" vertical="center" wrapText="1"/>
      <protection/>
    </xf>
    <xf numFmtId="0" fontId="2" fillId="53" borderId="17" xfId="365" applyFont="1" applyFill="1" applyBorder="1" applyAlignment="1">
      <alignment horizontal="left" vertical="center" wrapText="1"/>
      <protection/>
    </xf>
    <xf numFmtId="0" fontId="2" fillId="0" borderId="17" xfId="365" applyFont="1" applyFill="1" applyBorder="1" applyAlignment="1">
      <alignment horizontal="left" vertical="center" wrapText="1"/>
      <protection/>
    </xf>
    <xf numFmtId="0" fontId="2" fillId="0" borderId="17" xfId="450" applyFont="1" applyFill="1" applyBorder="1" applyAlignment="1">
      <alignment vertical="center" wrapText="1"/>
      <protection/>
    </xf>
    <xf numFmtId="0" fontId="7" fillId="42" borderId="17" xfId="450" applyFont="1" applyFill="1" applyBorder="1" applyAlignment="1">
      <alignment horizontal="left" vertical="center" wrapText="1"/>
      <protection/>
    </xf>
    <xf numFmtId="0" fontId="7" fillId="0" borderId="17" xfId="450" applyFont="1" applyFill="1" applyBorder="1" applyAlignment="1">
      <alignment horizontal="left" vertical="center" wrapText="1"/>
      <protection/>
    </xf>
    <xf numFmtId="0" fontId="7" fillId="0" borderId="17" xfId="450" applyFont="1" applyFill="1" applyBorder="1" applyAlignment="1">
      <alignment vertical="center" wrapText="1"/>
      <protection/>
    </xf>
    <xf numFmtId="49" fontId="2" fillId="0" borderId="17" xfId="450" applyNumberFormat="1" applyFont="1" applyBorder="1" applyAlignment="1">
      <alignment horizontal="left" vertical="center" wrapText="1"/>
      <protection/>
    </xf>
    <xf numFmtId="2" fontId="2" fillId="0" borderId="17" xfId="365" applyNumberFormat="1" applyFont="1" applyFill="1" applyBorder="1" applyAlignment="1">
      <alignment horizontal="left" vertical="center" wrapText="1"/>
      <protection/>
    </xf>
    <xf numFmtId="0" fontId="2" fillId="53" borderId="17" xfId="365" applyFont="1" applyFill="1" applyBorder="1" applyAlignment="1">
      <alignment horizontal="left" wrapText="1"/>
      <protection/>
    </xf>
    <xf numFmtId="0" fontId="2" fillId="0" borderId="17" xfId="321" applyNumberFormat="1" applyFont="1" applyFill="1" applyBorder="1" applyAlignment="1">
      <alignment horizontal="left" vertical="center" wrapText="1"/>
      <protection/>
    </xf>
    <xf numFmtId="2" fontId="2" fillId="53" borderId="17" xfId="450" applyNumberFormat="1" applyFont="1" applyFill="1" applyBorder="1" applyAlignment="1">
      <alignment horizontal="center" vertical="center"/>
      <protection/>
    </xf>
    <xf numFmtId="49" fontId="60" fillId="42" borderId="17" xfId="450" applyNumberFormat="1" applyFont="1" applyFill="1" applyBorder="1" applyAlignment="1">
      <alignment horizontal="left" vertical="center" wrapText="1"/>
      <protection/>
    </xf>
    <xf numFmtId="49" fontId="7" fillId="42" borderId="17" xfId="450" applyNumberFormat="1" applyFont="1" applyFill="1" applyBorder="1" applyAlignment="1">
      <alignment horizontal="left" vertical="center" wrapText="1"/>
      <protection/>
    </xf>
    <xf numFmtId="0" fontId="2" fillId="0" borderId="17" xfId="321" applyFont="1" applyFill="1" applyBorder="1" applyAlignment="1">
      <alignment horizontal="center" vertical="center"/>
      <protection/>
    </xf>
    <xf numFmtId="0" fontId="7" fillId="42" borderId="17" xfId="321" applyNumberFormat="1" applyFont="1" applyFill="1" applyBorder="1" applyAlignment="1">
      <alignment horizontal="left" vertical="center" wrapText="1"/>
      <protection/>
    </xf>
    <xf numFmtId="0" fontId="7" fillId="42" borderId="17" xfId="298" applyNumberFormat="1" applyFont="1" applyFill="1" applyBorder="1" applyAlignment="1">
      <alignment horizontal="left" vertical="center" wrapText="1"/>
      <protection/>
    </xf>
    <xf numFmtId="194" fontId="2" fillId="42" borderId="17" xfId="321" applyNumberFormat="1" applyFont="1" applyFill="1" applyBorder="1" applyAlignment="1">
      <alignment horizontal="center" vertical="center"/>
      <protection/>
    </xf>
    <xf numFmtId="4" fontId="2" fillId="0" borderId="17" xfId="321" applyNumberFormat="1" applyFont="1" applyFill="1" applyBorder="1" applyAlignment="1">
      <alignment horizontal="center" vertical="center"/>
      <protection/>
    </xf>
    <xf numFmtId="0" fontId="2" fillId="0" borderId="17" xfId="321" applyNumberFormat="1" applyFont="1" applyFill="1" applyBorder="1" applyAlignment="1">
      <alignment horizontal="left" vertical="center" wrapText="1"/>
      <protection/>
    </xf>
    <xf numFmtId="194" fontId="2" fillId="0" borderId="17" xfId="321" applyNumberFormat="1" applyFont="1" applyFill="1" applyBorder="1" applyAlignment="1">
      <alignment horizontal="center" vertical="center"/>
      <protection/>
    </xf>
    <xf numFmtId="2" fontId="2" fillId="0" borderId="17" xfId="321" applyNumberFormat="1" applyFont="1" applyFill="1" applyBorder="1" applyAlignment="1">
      <alignment horizontal="center" vertical="center"/>
      <protection/>
    </xf>
    <xf numFmtId="0" fontId="2" fillId="48" borderId="0" xfId="0" applyFont="1" applyFill="1" applyBorder="1" applyAlignment="1">
      <alignment/>
    </xf>
    <xf numFmtId="2" fontId="2" fillId="48" borderId="17" xfId="359" applyNumberFormat="1" applyFont="1" applyFill="1" applyBorder="1" applyAlignment="1">
      <alignment horizontal="center" vertical="center"/>
      <protection/>
    </xf>
    <xf numFmtId="0" fontId="7" fillId="0" borderId="17" xfId="0" applyFont="1" applyFill="1" applyBorder="1" applyAlignment="1">
      <alignment horizontal="center" vertical="center" wrapText="1"/>
    </xf>
    <xf numFmtId="0" fontId="2" fillId="0" borderId="17" xfId="0" applyFont="1" applyFill="1" applyBorder="1" applyAlignment="1" quotePrefix="1">
      <alignment horizontal="center" vertical="center"/>
    </xf>
    <xf numFmtId="0" fontId="2" fillId="0" borderId="17" xfId="0" applyFont="1" applyFill="1" applyBorder="1" applyAlignment="1">
      <alignment horizontal="left" vertical="distributed"/>
    </xf>
    <xf numFmtId="0" fontId="2" fillId="0" borderId="17" xfId="0" applyFont="1" applyFill="1" applyBorder="1" applyAlignment="1">
      <alignment horizontal="left" vertical="distributed" wrapText="1"/>
    </xf>
    <xf numFmtId="0" fontId="60" fillId="0" borderId="17" xfId="0" applyFont="1" applyBorder="1" applyAlignment="1">
      <alignment vertical="distributed"/>
    </xf>
    <xf numFmtId="0" fontId="7" fillId="0" borderId="17" xfId="0" applyFont="1" applyBorder="1" applyAlignment="1">
      <alignment horizontal="right" vertical="distributed" wrapText="1"/>
    </xf>
    <xf numFmtId="0" fontId="7" fillId="54" borderId="17" xfId="0" applyFont="1" applyFill="1" applyBorder="1" applyAlignment="1">
      <alignment horizontal="left" vertical="distributed"/>
    </xf>
    <xf numFmtId="0" fontId="60" fillId="0" borderId="17" xfId="0" applyFont="1" applyFill="1" applyBorder="1" applyAlignment="1">
      <alignment horizontal="left" vertical="distributed"/>
    </xf>
    <xf numFmtId="49" fontId="7" fillId="0" borderId="17" xfId="0" applyNumberFormat="1" applyFont="1" applyFill="1" applyBorder="1" applyAlignment="1">
      <alignment horizontal="right" vertical="distributed" wrapText="1"/>
    </xf>
    <xf numFmtId="4" fontId="2" fillId="48" borderId="0" xfId="0" applyNumberFormat="1" applyFont="1" applyFill="1" applyBorder="1" applyAlignment="1">
      <alignment/>
    </xf>
    <xf numFmtId="0" fontId="1" fillId="0" borderId="23" xfId="0" applyFont="1" applyBorder="1" applyAlignment="1">
      <alignment horizontal="center" vertical="center"/>
    </xf>
    <xf numFmtId="0" fontId="2" fillId="0" borderId="0" xfId="0" applyFont="1" applyFill="1" applyBorder="1" applyAlignment="1">
      <alignment horizontal="right"/>
    </xf>
    <xf numFmtId="0" fontId="1" fillId="0" borderId="17" xfId="0" applyFont="1" applyBorder="1" applyAlignment="1">
      <alignment horizontal="center" vertical="center"/>
    </xf>
    <xf numFmtId="0" fontId="2" fillId="0" borderId="17" xfId="451" applyFont="1" applyFill="1" applyBorder="1" applyAlignment="1">
      <alignment horizontal="center" vertical="center"/>
      <protection/>
    </xf>
    <xf numFmtId="0" fontId="2" fillId="0" borderId="17" xfId="451" applyFont="1" applyFill="1" applyBorder="1" applyAlignment="1">
      <alignment horizontal="center" vertical="center" wrapText="1"/>
      <protection/>
    </xf>
    <xf numFmtId="0" fontId="2" fillId="0" borderId="17" xfId="451" applyNumberFormat="1" applyFont="1" applyFill="1" applyBorder="1" applyAlignment="1">
      <alignment horizontal="center" vertical="center"/>
      <protection/>
    </xf>
    <xf numFmtId="0" fontId="2" fillId="0" borderId="17" xfId="451" applyFont="1" applyFill="1" applyBorder="1" applyAlignment="1">
      <alignment horizontal="center"/>
      <protection/>
    </xf>
    <xf numFmtId="9" fontId="2" fillId="0" borderId="17" xfId="451" applyNumberFormat="1" applyFont="1" applyFill="1" applyBorder="1" applyAlignment="1">
      <alignment horizontal="center" vertical="center"/>
      <protection/>
    </xf>
    <xf numFmtId="0" fontId="2" fillId="0" borderId="17" xfId="451" applyFont="1" applyFill="1" applyBorder="1" applyAlignment="1">
      <alignment horizontal="center" vertical="center"/>
      <protection/>
    </xf>
    <xf numFmtId="0" fontId="2" fillId="0" borderId="17" xfId="451" applyFont="1" applyBorder="1" applyAlignment="1">
      <alignment horizontal="center"/>
      <protection/>
    </xf>
    <xf numFmtId="0" fontId="2" fillId="0" borderId="17" xfId="451" applyFont="1" applyFill="1" applyBorder="1" applyAlignment="1">
      <alignment horizontal="center"/>
      <protection/>
    </xf>
    <xf numFmtId="49" fontId="2" fillId="0" borderId="17" xfId="417" applyNumberFormat="1" applyFont="1" applyFill="1" applyBorder="1" applyAlignment="1">
      <alignment horizontal="center" vertical="center"/>
      <protection/>
    </xf>
    <xf numFmtId="0" fontId="2" fillId="48" borderId="17" xfId="451" applyNumberFormat="1" applyFont="1" applyFill="1" applyBorder="1" applyAlignment="1">
      <alignment horizontal="center" vertical="center"/>
      <protection/>
    </xf>
    <xf numFmtId="0" fontId="2" fillId="0" borderId="17" xfId="451" applyFont="1" applyBorder="1" applyAlignment="1">
      <alignment horizontal="center" vertical="center" wrapText="1"/>
      <protection/>
    </xf>
    <xf numFmtId="0" fontId="2" fillId="48" borderId="17" xfId="451" applyFont="1" applyFill="1" applyBorder="1" applyAlignment="1">
      <alignment horizontal="center"/>
      <protection/>
    </xf>
    <xf numFmtId="49" fontId="2" fillId="48" borderId="17" xfId="417" applyNumberFormat="1" applyFont="1" applyFill="1" applyBorder="1" applyAlignment="1">
      <alignment horizontal="center" vertical="center"/>
      <protection/>
    </xf>
    <xf numFmtId="0" fontId="2" fillId="48" borderId="17" xfId="451" applyFont="1" applyFill="1" applyBorder="1" applyAlignment="1">
      <alignment horizontal="center" vertical="center" wrapText="1"/>
      <protection/>
    </xf>
    <xf numFmtId="49" fontId="2" fillId="48" borderId="17" xfId="417" applyNumberFormat="1" applyFont="1" applyFill="1" applyBorder="1" applyAlignment="1">
      <alignment horizontal="center" vertical="center"/>
      <protection/>
    </xf>
    <xf numFmtId="0" fontId="2" fillId="48" borderId="17" xfId="451" applyFont="1" applyFill="1" applyBorder="1" applyAlignment="1">
      <alignment horizontal="center" vertical="center"/>
      <protection/>
    </xf>
    <xf numFmtId="0" fontId="2" fillId="48" borderId="17" xfId="451" applyFont="1" applyFill="1" applyBorder="1" applyAlignment="1">
      <alignment horizontal="center" vertical="center"/>
      <protection/>
    </xf>
    <xf numFmtId="0" fontId="2" fillId="48" borderId="17" xfId="451" applyFont="1" applyFill="1" applyBorder="1" applyAlignment="1">
      <alignment horizontal="left" vertical="distributed" wrapText="1"/>
      <protection/>
    </xf>
    <xf numFmtId="0" fontId="2" fillId="0" borderId="17" xfId="451" applyFont="1" applyFill="1" applyBorder="1" applyAlignment="1">
      <alignment horizontal="left" vertical="distributed" wrapText="1"/>
      <protection/>
    </xf>
    <xf numFmtId="49" fontId="2" fillId="48" borderId="17" xfId="417" applyNumberFormat="1" applyFont="1" applyFill="1" applyBorder="1" applyAlignment="1">
      <alignment horizontal="left" vertical="distributed" wrapText="1"/>
      <protection/>
    </xf>
    <xf numFmtId="49" fontId="2" fillId="48" borderId="17" xfId="417" applyNumberFormat="1" applyFont="1" applyFill="1" applyBorder="1" applyAlignment="1">
      <alignment horizontal="left" vertical="distributed" wrapText="1"/>
      <protection/>
    </xf>
    <xf numFmtId="0" fontId="2" fillId="0" borderId="17" xfId="451" applyFont="1" applyFill="1" applyBorder="1" applyAlignment="1">
      <alignment vertical="distributed" wrapText="1"/>
      <protection/>
    </xf>
    <xf numFmtId="49" fontId="2" fillId="0" borderId="17" xfId="451" applyNumberFormat="1" applyFont="1" applyFill="1" applyBorder="1" applyAlignment="1">
      <alignment vertical="distributed" wrapText="1"/>
      <protection/>
    </xf>
    <xf numFmtId="0" fontId="2" fillId="0" borderId="17" xfId="451" applyFont="1" applyFill="1" applyBorder="1" applyAlignment="1">
      <alignment vertical="distributed"/>
      <protection/>
    </xf>
    <xf numFmtId="0" fontId="13" fillId="0" borderId="17" xfId="451" applyFont="1" applyFill="1" applyBorder="1" applyAlignment="1">
      <alignment horizontal="right" vertical="distributed" wrapText="1"/>
      <protection/>
    </xf>
    <xf numFmtId="49" fontId="2" fillId="0" borderId="17" xfId="417" applyNumberFormat="1" applyFont="1" applyFill="1" applyBorder="1" applyAlignment="1">
      <alignment horizontal="left" vertical="distributed"/>
      <protection/>
    </xf>
    <xf numFmtId="0" fontId="2" fillId="0" borderId="17" xfId="451" applyFont="1" applyFill="1" applyBorder="1" applyAlignment="1">
      <alignment vertical="distributed"/>
      <protection/>
    </xf>
    <xf numFmtId="0" fontId="2" fillId="48" borderId="17" xfId="451" applyFont="1" applyFill="1" applyBorder="1" applyAlignment="1">
      <alignment vertical="distributed"/>
      <protection/>
    </xf>
    <xf numFmtId="49" fontId="2" fillId="0" borderId="17" xfId="417" applyNumberFormat="1" applyFont="1" applyFill="1" applyBorder="1" applyAlignment="1">
      <alignment horizontal="left" vertical="distributed" wrapText="1"/>
      <protection/>
    </xf>
    <xf numFmtId="0" fontId="2" fillId="0" borderId="17" xfId="325" applyFont="1" applyFill="1" applyBorder="1" applyAlignment="1">
      <alignment horizontal="left" vertical="distributed" wrapText="1"/>
      <protection/>
    </xf>
    <xf numFmtId="49" fontId="2" fillId="48" borderId="17" xfId="451" applyNumberFormat="1" applyFont="1" applyFill="1" applyBorder="1" applyAlignment="1">
      <alignment vertical="distributed" wrapText="1"/>
      <protection/>
    </xf>
    <xf numFmtId="2" fontId="2" fillId="0" borderId="17" xfId="0" applyNumberFormat="1" applyFont="1" applyFill="1" applyBorder="1" applyAlignment="1">
      <alignment horizontal="left" vertical="distributed" wrapText="1"/>
    </xf>
    <xf numFmtId="0" fontId="2" fillId="48" borderId="17" xfId="0" applyFont="1" applyFill="1" applyBorder="1" applyAlignment="1" quotePrefix="1">
      <alignment horizontal="center" vertical="center"/>
    </xf>
    <xf numFmtId="0" fontId="7" fillId="48" borderId="17" xfId="366" applyFont="1" applyFill="1" applyBorder="1" applyAlignment="1">
      <alignment horizontal="center" vertical="center" wrapText="1"/>
      <protection/>
    </xf>
    <xf numFmtId="0" fontId="2" fillId="0" borderId="17" xfId="450" applyNumberFormat="1" applyFont="1" applyFill="1" applyBorder="1" applyAlignment="1">
      <alignment horizontal="center" vertical="center"/>
      <protection/>
    </xf>
    <xf numFmtId="2" fontId="2" fillId="48" borderId="17" xfId="315" applyNumberFormat="1" applyFont="1" applyFill="1" applyBorder="1" applyAlignment="1">
      <alignment vertical="distributed"/>
      <protection/>
    </xf>
    <xf numFmtId="2" fontId="2" fillId="48" borderId="17" xfId="315" applyNumberFormat="1" applyFont="1" applyFill="1" applyBorder="1" applyAlignment="1">
      <alignment horizontal="center" vertical="center"/>
      <protection/>
    </xf>
    <xf numFmtId="2" fontId="2" fillId="48" borderId="17" xfId="366" applyNumberFormat="1" applyFont="1" applyFill="1" applyBorder="1" applyAlignment="1">
      <alignment horizontal="center" vertical="center" wrapText="1"/>
      <protection/>
    </xf>
    <xf numFmtId="0" fontId="2" fillId="48" borderId="17" xfId="0" applyFont="1" applyFill="1" applyBorder="1" applyAlignment="1">
      <alignment/>
    </xf>
    <xf numFmtId="0" fontId="2" fillId="48" borderId="17" xfId="0" applyFont="1" applyFill="1" applyBorder="1" applyAlignment="1">
      <alignment horizontal="center" vertical="center"/>
    </xf>
    <xf numFmtId="2" fontId="2" fillId="48" borderId="17" xfId="315" applyNumberFormat="1" applyFont="1" applyFill="1" applyBorder="1" applyAlignment="1">
      <alignment horizontal="center" vertical="distributed"/>
      <protection/>
    </xf>
    <xf numFmtId="0" fontId="2" fillId="0" borderId="17" xfId="450" applyFont="1" applyFill="1" applyBorder="1" applyAlignment="1">
      <alignment horizontal="center" vertical="distributed"/>
      <protection/>
    </xf>
    <xf numFmtId="0" fontId="2" fillId="48" borderId="17" xfId="361" applyFont="1" applyFill="1" applyBorder="1" applyAlignment="1" quotePrefix="1">
      <alignment horizontal="center" vertical="center"/>
      <protection/>
    </xf>
    <xf numFmtId="0" fontId="39" fillId="0" borderId="17" xfId="0" applyFont="1" applyBorder="1" applyAlignment="1">
      <alignment horizontal="center" vertical="center" wrapText="1"/>
    </xf>
    <xf numFmtId="0" fontId="61" fillId="0" borderId="17" xfId="0" applyFont="1" applyBorder="1" applyAlignment="1">
      <alignment horizontal="center" vertical="center" wrapText="1"/>
    </xf>
    <xf numFmtId="0" fontId="7" fillId="48" borderId="17" xfId="361" applyFont="1" applyFill="1" applyBorder="1" applyAlignment="1" quotePrefix="1">
      <alignment horizontal="center" vertical="center"/>
      <protection/>
    </xf>
    <xf numFmtId="0" fontId="2" fillId="48" borderId="17" xfId="361" applyFont="1" applyFill="1" applyBorder="1" applyAlignment="1" quotePrefix="1">
      <alignment horizontal="center" vertical="center" wrapText="1"/>
      <protection/>
    </xf>
    <xf numFmtId="0" fontId="39" fillId="0" borderId="17" xfId="0" applyFont="1" applyBorder="1" applyAlignment="1">
      <alignment vertical="center" wrapText="1"/>
    </xf>
    <xf numFmtId="0" fontId="39" fillId="0" borderId="17" xfId="0" applyFont="1" applyBorder="1" applyAlignment="1">
      <alignment horizontal="left" vertical="center" wrapText="1"/>
    </xf>
    <xf numFmtId="0" fontId="61" fillId="0" borderId="17" xfId="0" applyFont="1" applyBorder="1" applyAlignment="1">
      <alignment vertical="center" wrapText="1"/>
    </xf>
    <xf numFmtId="0" fontId="67" fillId="0" borderId="17" xfId="0" applyFont="1" applyFill="1" applyBorder="1" applyAlignment="1">
      <alignment horizontal="center"/>
    </xf>
    <xf numFmtId="0" fontId="67" fillId="0" borderId="17" xfId="0" applyFont="1" applyFill="1" applyBorder="1" applyAlignment="1">
      <alignment horizontal="center" vertical="center"/>
    </xf>
    <xf numFmtId="2" fontId="2" fillId="0" borderId="17" xfId="0" applyNumberFormat="1" applyFont="1" applyFill="1" applyBorder="1" applyAlignment="1">
      <alignment horizontal="center" vertical="center" wrapText="1"/>
    </xf>
    <xf numFmtId="0" fontId="2" fillId="0" borderId="17" xfId="358" applyFont="1" applyFill="1" applyBorder="1" applyAlignment="1">
      <alignment horizontal="left" vertical="distributed" wrapText="1" shrinkToFit="1"/>
      <protection/>
    </xf>
    <xf numFmtId="2" fontId="2" fillId="0" borderId="17" xfId="0" applyNumberFormat="1" applyFont="1" applyFill="1" applyBorder="1" applyAlignment="1">
      <alignment horizontal="right" vertical="distributed" wrapText="1"/>
    </xf>
    <xf numFmtId="0" fontId="2" fillId="0" borderId="17" xfId="415" applyFont="1" applyFill="1" applyBorder="1" applyAlignment="1">
      <alignment horizontal="right" vertical="distributed" wrapText="1" shrinkToFit="1"/>
      <protection/>
    </xf>
    <xf numFmtId="2" fontId="2" fillId="0" borderId="17" xfId="0" applyNumberFormat="1" applyFont="1" applyFill="1" applyBorder="1" applyAlignment="1">
      <alignment horizontal="right" vertical="distributed" wrapText="1"/>
    </xf>
    <xf numFmtId="0" fontId="5" fillId="0" borderId="0" xfId="0" applyFont="1" applyFill="1" applyAlignment="1">
      <alignment wrapText="1"/>
    </xf>
    <xf numFmtId="0" fontId="2" fillId="0" borderId="17" xfId="415" applyFont="1" applyFill="1" applyBorder="1" applyAlignment="1">
      <alignment horizontal="right" vertical="center" wrapText="1" shrinkToFit="1"/>
      <protection/>
    </xf>
    <xf numFmtId="194" fontId="2" fillId="0" borderId="17" xfId="358" applyNumberFormat="1" applyFont="1" applyFill="1" applyBorder="1" applyAlignment="1">
      <alignment horizontal="center" vertical="center" wrapText="1" shrinkToFit="1"/>
      <protection/>
    </xf>
    <xf numFmtId="194" fontId="2" fillId="0" borderId="17" xfId="0" applyNumberFormat="1" applyFont="1" applyFill="1" applyBorder="1" applyAlignment="1">
      <alignment horizontal="center" vertical="center" wrapText="1" shrinkToFit="1"/>
    </xf>
    <xf numFmtId="0" fontId="7" fillId="0" borderId="17" xfId="363" applyNumberFormat="1" applyFont="1" applyFill="1" applyBorder="1" applyAlignment="1">
      <alignment horizontal="center" vertical="center" wrapText="1"/>
      <protection/>
    </xf>
    <xf numFmtId="1" fontId="7" fillId="0" borderId="17" xfId="363" applyNumberFormat="1" applyFont="1" applyFill="1" applyBorder="1" applyAlignment="1">
      <alignment horizontal="center" vertical="center" wrapText="1"/>
      <protection/>
    </xf>
    <xf numFmtId="2" fontId="7" fillId="0" borderId="24" xfId="0" applyNumberFormat="1" applyFont="1" applyFill="1" applyBorder="1" applyAlignment="1">
      <alignment/>
    </xf>
    <xf numFmtId="49" fontId="7" fillId="0" borderId="17" xfId="361" applyNumberFormat="1" applyFont="1" applyFill="1" applyBorder="1" applyAlignment="1" quotePrefix="1">
      <alignment horizontal="center" vertical="center" wrapText="1"/>
      <protection/>
    </xf>
    <xf numFmtId="49" fontId="2" fillId="0" borderId="17" xfId="361" applyNumberFormat="1" applyFont="1" applyFill="1" applyBorder="1" applyAlignment="1">
      <alignment horizontal="center" vertical="center" wrapText="1"/>
      <protection/>
    </xf>
    <xf numFmtId="49" fontId="2" fillId="55" borderId="17" xfId="361" applyNumberFormat="1" applyFont="1" applyFill="1" applyBorder="1" applyAlignment="1">
      <alignment horizontal="center" vertical="center" wrapText="1"/>
      <protection/>
    </xf>
    <xf numFmtId="49" fontId="7" fillId="55" borderId="17" xfId="0" applyNumberFormat="1" applyFont="1" applyFill="1" applyBorder="1" applyAlignment="1">
      <alignment horizontal="center" vertical="center" wrapText="1"/>
    </xf>
    <xf numFmtId="0" fontId="7" fillId="55" borderId="17" xfId="0" applyFont="1" applyFill="1" applyBorder="1" applyAlignment="1">
      <alignment horizontal="right" vertical="center" wrapText="1"/>
    </xf>
    <xf numFmtId="2" fontId="7" fillId="55" borderId="17" xfId="0" applyNumberFormat="1" applyFont="1" applyFill="1" applyBorder="1" applyAlignment="1">
      <alignment horizontal="center" vertical="center" wrapText="1"/>
    </xf>
    <xf numFmtId="0" fontId="39" fillId="0" borderId="17" xfId="0" applyFont="1" applyBorder="1" applyAlignment="1">
      <alignment horizontal="left" vertical="center"/>
    </xf>
    <xf numFmtId="0" fontId="39" fillId="0" borderId="17" xfId="0" applyFont="1" applyBorder="1" applyAlignment="1">
      <alignment horizontal="left" vertical="center"/>
    </xf>
    <xf numFmtId="2" fontId="7" fillId="0" borderId="17" xfId="0" applyNumberFormat="1" applyFont="1" applyFill="1" applyBorder="1" applyAlignment="1">
      <alignment horizontal="left" vertical="center"/>
    </xf>
    <xf numFmtId="49" fontId="7" fillId="0" borderId="17" xfId="0" applyNumberFormat="1" applyFont="1" applyFill="1" applyBorder="1" applyAlignment="1">
      <alignment horizontal="left" vertical="center" wrapText="1"/>
    </xf>
    <xf numFmtId="0" fontId="2" fillId="0" borderId="17" xfId="362" applyFont="1" applyFill="1" applyBorder="1" applyAlignment="1" quotePrefix="1">
      <alignment horizontal="center" vertical="center" wrapText="1"/>
      <protection/>
    </xf>
    <xf numFmtId="0" fontId="7" fillId="0" borderId="17" xfId="363" applyNumberFormat="1" applyFont="1" applyFill="1" applyBorder="1" applyAlignment="1">
      <alignment vertical="center" wrapText="1"/>
      <protection/>
    </xf>
    <xf numFmtId="0" fontId="2" fillId="0" borderId="25" xfId="453" applyFont="1" applyFill="1" applyBorder="1" applyAlignment="1">
      <alignment horizontal="center"/>
      <protection/>
    </xf>
    <xf numFmtId="0" fontId="2" fillId="0" borderId="17" xfId="453" applyFont="1" applyFill="1" applyBorder="1" applyAlignment="1">
      <alignment horizontal="center"/>
      <protection/>
    </xf>
    <xf numFmtId="49" fontId="2" fillId="0" borderId="17" xfId="362" applyNumberFormat="1" applyFont="1" applyFill="1" applyBorder="1" applyAlignment="1">
      <alignment horizontal="center" vertical="center" wrapText="1"/>
      <protection/>
    </xf>
    <xf numFmtId="0" fontId="2" fillId="0" borderId="26" xfId="453" applyFont="1" applyFill="1" applyBorder="1" applyAlignment="1">
      <alignment vertical="center" wrapText="1"/>
      <protection/>
    </xf>
    <xf numFmtId="0" fontId="2" fillId="0" borderId="17" xfId="363" applyNumberFormat="1" applyFont="1" applyFill="1" applyBorder="1" applyAlignment="1">
      <alignment horizontal="center" vertical="center" wrapText="1"/>
      <protection/>
    </xf>
    <xf numFmtId="2" fontId="2" fillId="0" borderId="17" xfId="363" applyNumberFormat="1" applyFont="1" applyFill="1" applyBorder="1" applyAlignment="1">
      <alignment horizontal="center" vertical="center" wrapText="1"/>
      <protection/>
    </xf>
    <xf numFmtId="1" fontId="2" fillId="0" borderId="17" xfId="363" applyNumberFormat="1" applyFont="1" applyFill="1" applyBorder="1" applyAlignment="1">
      <alignment horizontal="center" vertical="center" wrapText="1"/>
      <protection/>
    </xf>
    <xf numFmtId="0" fontId="7" fillId="0" borderId="27" xfId="453" applyFont="1" applyFill="1" applyBorder="1" applyAlignment="1">
      <alignment horizontal="right" vertical="center"/>
      <protection/>
    </xf>
    <xf numFmtId="0" fontId="7" fillId="0" borderId="25" xfId="453" applyFont="1" applyFill="1" applyBorder="1" applyAlignment="1">
      <alignment horizontal="center"/>
      <protection/>
    </xf>
    <xf numFmtId="2" fontId="7" fillId="0" borderId="17" xfId="453" applyNumberFormat="1" applyFont="1" applyFill="1" applyBorder="1" applyAlignment="1">
      <alignment horizontal="center"/>
      <protection/>
    </xf>
    <xf numFmtId="2" fontId="7" fillId="0" borderId="17" xfId="453" applyNumberFormat="1" applyFont="1" applyFill="1" applyBorder="1" applyAlignment="1">
      <alignment horizontal="center" vertical="center" wrapText="1"/>
      <protection/>
    </xf>
    <xf numFmtId="2" fontId="2" fillId="0" borderId="17" xfId="453" applyNumberFormat="1" applyFont="1" applyFill="1" applyBorder="1" applyAlignment="1">
      <alignment horizontal="center"/>
      <protection/>
    </xf>
    <xf numFmtId="49" fontId="7" fillId="0" borderId="17" xfId="453" applyNumberFormat="1" applyFont="1" applyFill="1" applyBorder="1" applyAlignment="1">
      <alignment horizontal="center" vertical="center" wrapText="1"/>
      <protection/>
    </xf>
    <xf numFmtId="49" fontId="7" fillId="0" borderId="17" xfId="453" applyNumberFormat="1" applyFont="1" applyFill="1" applyBorder="1" applyAlignment="1">
      <alignment horizontal="right" vertical="center" wrapText="1"/>
      <protection/>
    </xf>
    <xf numFmtId="49" fontId="2" fillId="48" borderId="19" xfId="0" applyNumberFormat="1" applyFont="1" applyFill="1" applyBorder="1" applyAlignment="1">
      <alignment/>
    </xf>
    <xf numFmtId="0" fontId="2" fillId="48" borderId="19" xfId="0" applyFont="1" applyFill="1" applyBorder="1" applyAlignment="1">
      <alignment horizontal="right" vertical="center"/>
    </xf>
    <xf numFmtId="0" fontId="2" fillId="48" borderId="19" xfId="0" applyFont="1" applyFill="1" applyBorder="1" applyAlignment="1">
      <alignment horizontal="center" vertical="center"/>
    </xf>
    <xf numFmtId="0" fontId="2" fillId="0" borderId="0" xfId="0" applyFont="1" applyFill="1" applyBorder="1" applyAlignment="1">
      <alignment horizontal="left"/>
    </xf>
    <xf numFmtId="0" fontId="2" fillId="0" borderId="0" xfId="0" applyFont="1" applyFill="1" applyBorder="1" applyAlignment="1">
      <alignment horizontal="right" vertical="center"/>
    </xf>
    <xf numFmtId="0" fontId="2" fillId="48" borderId="0" xfId="0" applyFont="1" applyFill="1" applyAlignment="1">
      <alignment/>
    </xf>
    <xf numFmtId="0" fontId="2" fillId="48" borderId="0" xfId="0" applyFont="1" applyFill="1" applyAlignment="1">
      <alignment vertical="center"/>
    </xf>
    <xf numFmtId="0" fontId="2" fillId="0" borderId="17" xfId="453" applyFont="1" applyFill="1" applyBorder="1" applyAlignment="1">
      <alignment vertical="center" wrapText="1"/>
      <protection/>
    </xf>
    <xf numFmtId="0" fontId="75" fillId="0" borderId="17" xfId="452" applyFont="1" applyFill="1" applyBorder="1" applyAlignment="1">
      <alignment horizontal="center"/>
      <protection/>
    </xf>
    <xf numFmtId="0" fontId="2" fillId="0" borderId="17" xfId="452" applyNumberFormat="1" applyFont="1" applyFill="1" applyBorder="1" applyAlignment="1">
      <alignment horizontal="center" vertical="center"/>
      <protection/>
    </xf>
    <xf numFmtId="0" fontId="7" fillId="48" borderId="17" xfId="0" applyFont="1" applyFill="1" applyBorder="1" applyAlignment="1">
      <alignment horizontal="right" vertical="center" wrapText="1"/>
    </xf>
    <xf numFmtId="0" fontId="2" fillId="48" borderId="17" xfId="0" applyFont="1" applyFill="1" applyBorder="1" applyAlignment="1">
      <alignment horizontal="left" vertical="center" wrapText="1"/>
    </xf>
    <xf numFmtId="0" fontId="2" fillId="48" borderId="17" xfId="0" applyFont="1" applyFill="1" applyBorder="1" applyAlignment="1">
      <alignment horizontal="center" vertical="center" wrapText="1"/>
    </xf>
    <xf numFmtId="0" fontId="2" fillId="48" borderId="17" xfId="0" applyNumberFormat="1" applyFont="1" applyFill="1" applyBorder="1" applyAlignment="1">
      <alignment horizontal="center" vertical="center" wrapText="1"/>
    </xf>
    <xf numFmtId="0" fontId="7" fillId="0" borderId="17" xfId="0" applyFont="1" applyBorder="1" applyAlignment="1">
      <alignment horizontal="center" vertical="center" wrapText="1"/>
    </xf>
    <xf numFmtId="0" fontId="2" fillId="0" borderId="17" xfId="0" applyFont="1" applyFill="1" applyBorder="1" applyAlignment="1">
      <alignment horizontal="left" wrapText="1"/>
    </xf>
    <xf numFmtId="0" fontId="7" fillId="48" borderId="17" xfId="0" applyFont="1" applyFill="1" applyBorder="1" applyAlignment="1">
      <alignment horizontal="center" vertical="center"/>
    </xf>
    <xf numFmtId="0" fontId="1" fillId="0" borderId="0" xfId="0" applyFont="1" applyFill="1" applyAlignment="1">
      <alignment horizontal="left" wrapText="1"/>
    </xf>
    <xf numFmtId="0" fontId="2" fillId="0" borderId="0" xfId="0" applyFont="1" applyFill="1" applyAlignment="1">
      <alignment/>
    </xf>
    <xf numFmtId="2" fontId="2" fillId="0" borderId="17" xfId="358" applyNumberFormat="1" applyFont="1" applyFill="1" applyBorder="1" applyAlignment="1">
      <alignment horizontal="center" vertical="center" wrapText="1" shrinkToFit="1"/>
      <protection/>
    </xf>
    <xf numFmtId="0" fontId="7" fillId="51" borderId="17" xfId="0" applyFont="1" applyFill="1" applyBorder="1" applyAlignment="1">
      <alignment horizontal="right" vertical="distributed" wrapText="1"/>
    </xf>
    <xf numFmtId="2" fontId="76" fillId="50" borderId="17" xfId="358" applyNumberFormat="1" applyFont="1" applyFill="1" applyBorder="1" applyAlignment="1">
      <alignment horizontal="center" vertical="center" wrapText="1" shrinkToFit="1"/>
      <protection/>
    </xf>
    <xf numFmtId="2" fontId="2" fillId="0" borderId="17" xfId="0" applyNumberFormat="1" applyFont="1" applyFill="1" applyBorder="1" applyAlignment="1">
      <alignment horizontal="center" vertical="center" wrapText="1" shrinkToFit="1"/>
    </xf>
    <xf numFmtId="49" fontId="2" fillId="0" borderId="0" xfId="0" applyNumberFormat="1" applyFont="1" applyFill="1" applyAlignment="1">
      <alignment/>
    </xf>
    <xf numFmtId="0" fontId="1" fillId="0" borderId="0" xfId="0" applyFont="1" applyFill="1" applyBorder="1" applyAlignment="1">
      <alignment/>
    </xf>
    <xf numFmtId="0" fontId="77" fillId="0" borderId="17" xfId="452" applyFont="1" applyFill="1" applyBorder="1" applyAlignment="1">
      <alignment horizontal="center" vertical="center"/>
      <protection/>
    </xf>
    <xf numFmtId="4" fontId="77" fillId="0" borderId="17" xfId="452" applyNumberFormat="1" applyFont="1" applyFill="1" applyBorder="1" applyAlignment="1">
      <alignment horizontal="center" vertical="center"/>
      <protection/>
    </xf>
    <xf numFmtId="4" fontId="77" fillId="0" borderId="17" xfId="452" applyNumberFormat="1" applyFont="1" applyBorder="1" applyAlignment="1">
      <alignment horizontal="center" vertical="center"/>
      <protection/>
    </xf>
    <xf numFmtId="0" fontId="77" fillId="0" borderId="17" xfId="452" applyFont="1" applyBorder="1" applyAlignment="1">
      <alignment horizontal="center" vertical="center"/>
      <protection/>
    </xf>
    <xf numFmtId="0" fontId="39" fillId="0" borderId="17" xfId="0" applyFont="1" applyBorder="1" applyAlignment="1">
      <alignment horizontal="center" vertical="distributed"/>
    </xf>
    <xf numFmtId="0" fontId="39" fillId="0" borderId="17" xfId="0" applyFont="1" applyBorder="1" applyAlignment="1">
      <alignment vertical="distributed"/>
    </xf>
    <xf numFmtId="4" fontId="39" fillId="0" borderId="17" xfId="0" applyNumberFormat="1" applyFont="1" applyBorder="1" applyAlignment="1">
      <alignment horizontal="center" vertical="center"/>
    </xf>
    <xf numFmtId="0" fontId="39" fillId="0" borderId="17" xfId="0" applyFont="1" applyFill="1" applyBorder="1" applyAlignment="1">
      <alignment horizontal="center" vertical="distributed"/>
    </xf>
    <xf numFmtId="0" fontId="39" fillId="50" borderId="17" xfId="0" applyFont="1" applyFill="1" applyBorder="1" applyAlignment="1">
      <alignment horizontal="center" vertical="distributed"/>
    </xf>
    <xf numFmtId="0" fontId="39" fillId="50" borderId="17" xfId="0" applyFont="1" applyFill="1" applyBorder="1" applyAlignment="1">
      <alignment horizontal="left" vertical="distributed"/>
    </xf>
    <xf numFmtId="0" fontId="39" fillId="0" borderId="17" xfId="0" applyFont="1" applyFill="1" applyBorder="1" applyAlignment="1">
      <alignment horizontal="right" vertical="distributed"/>
    </xf>
    <xf numFmtId="0" fontId="39" fillId="0" borderId="17" xfId="0" applyFont="1" applyBorder="1" applyAlignment="1">
      <alignment horizontal="right" vertical="distributed"/>
    </xf>
    <xf numFmtId="0" fontId="73" fillId="0" borderId="17" xfId="452" applyFill="1" applyBorder="1" applyAlignment="1">
      <alignment horizontal="center" vertical="center"/>
      <protection/>
    </xf>
    <xf numFmtId="0" fontId="2" fillId="48" borderId="17" xfId="0" applyFont="1" applyFill="1" applyBorder="1" applyAlignment="1">
      <alignment horizontal="center" vertical="center"/>
    </xf>
    <xf numFmtId="197" fontId="2" fillId="48" borderId="17" xfId="0" applyNumberFormat="1" applyFont="1" applyFill="1" applyBorder="1" applyAlignment="1">
      <alignment horizontal="center" vertical="center"/>
    </xf>
    <xf numFmtId="0" fontId="2" fillId="0" borderId="17" xfId="0" applyFont="1" applyFill="1" applyBorder="1" applyAlignment="1">
      <alignment wrapText="1"/>
    </xf>
    <xf numFmtId="0" fontId="2" fillId="48" borderId="17" xfId="0" applyFont="1" applyFill="1" applyBorder="1" applyAlignment="1">
      <alignment vertical="center" wrapText="1" shrinkToFit="1"/>
    </xf>
    <xf numFmtId="0" fontId="2" fillId="48" borderId="17" xfId="0" applyFont="1" applyFill="1" applyBorder="1" applyAlignment="1">
      <alignment horizontal="left" vertical="center" wrapText="1"/>
    </xf>
    <xf numFmtId="215" fontId="2" fillId="48" borderId="17" xfId="0" applyNumberFormat="1" applyFont="1" applyFill="1" applyBorder="1" applyAlignment="1">
      <alignment horizontal="center" vertical="center" wrapText="1"/>
    </xf>
    <xf numFmtId="0" fontId="7" fillId="48" borderId="17" xfId="0" applyFont="1" applyFill="1" applyBorder="1" applyAlignment="1">
      <alignment horizontal="center" vertical="center" wrapText="1"/>
    </xf>
    <xf numFmtId="0" fontId="2" fillId="48" borderId="0" xfId="0" applyFont="1" applyFill="1" applyAlignment="1">
      <alignment horizontal="left" vertical="center" wrapText="1"/>
    </xf>
    <xf numFmtId="4" fontId="2" fillId="48" borderId="17" xfId="453" applyNumberFormat="1" applyFont="1" applyFill="1" applyBorder="1" applyAlignment="1">
      <alignment horizontal="center"/>
      <protection/>
    </xf>
    <xf numFmtId="2" fontId="7" fillId="48" borderId="17" xfId="453" applyNumberFormat="1" applyFont="1" applyFill="1" applyBorder="1" applyAlignment="1">
      <alignment horizontal="center"/>
      <protection/>
    </xf>
    <xf numFmtId="2" fontId="2" fillId="48" borderId="17" xfId="453" applyNumberFormat="1" applyFont="1" applyFill="1" applyBorder="1" applyAlignment="1">
      <alignment horizontal="center"/>
      <protection/>
    </xf>
    <xf numFmtId="2" fontId="2" fillId="48" borderId="17" xfId="363" applyNumberFormat="1" applyFont="1" applyFill="1" applyBorder="1" applyAlignment="1">
      <alignment horizontal="center" vertical="center" wrapText="1"/>
      <protection/>
    </xf>
    <xf numFmtId="2" fontId="7" fillId="48" borderId="17" xfId="453" applyNumberFormat="1" applyFont="1" applyFill="1" applyBorder="1" applyAlignment="1">
      <alignment horizontal="center" vertical="center" wrapText="1"/>
      <protection/>
    </xf>
    <xf numFmtId="0" fontId="2" fillId="48" borderId="0" xfId="0" applyFont="1" applyFill="1" applyBorder="1" applyAlignment="1">
      <alignment horizontal="left"/>
    </xf>
    <xf numFmtId="0" fontId="2" fillId="0" borderId="17" xfId="0" applyFont="1" applyBorder="1" applyAlignment="1" applyProtection="1">
      <alignment horizontal="center" vertical="center" wrapText="1"/>
      <protection locked="0"/>
    </xf>
    <xf numFmtId="0" fontId="2" fillId="0" borderId="17" xfId="360" applyFont="1" applyBorder="1" applyAlignment="1">
      <alignment wrapText="1"/>
      <protection/>
    </xf>
    <xf numFmtId="0" fontId="7" fillId="48" borderId="17" xfId="0" applyFont="1" applyFill="1" applyBorder="1" applyAlignment="1">
      <alignment horizontal="center" vertical="center" wrapText="1"/>
    </xf>
    <xf numFmtId="0" fontId="2" fillId="48" borderId="0" xfId="0" applyFont="1" applyFill="1" applyBorder="1" applyAlignment="1">
      <alignment horizontal="center" vertical="center"/>
    </xf>
    <xf numFmtId="0" fontId="2" fillId="0" borderId="17" xfId="454" applyFont="1" applyFill="1" applyBorder="1" applyAlignment="1">
      <alignment horizontal="center" vertical="center"/>
      <protection/>
    </xf>
    <xf numFmtId="2" fontId="2" fillId="48" borderId="17" xfId="315" applyNumberFormat="1" applyFont="1" applyFill="1" applyBorder="1" applyAlignment="1">
      <alignment wrapText="1"/>
      <protection/>
    </xf>
    <xf numFmtId="0" fontId="2" fillId="0" borderId="17" xfId="450" applyFont="1" applyFill="1" applyBorder="1" applyAlignment="1">
      <alignment horizontal="center" vertical="center"/>
      <protection/>
    </xf>
    <xf numFmtId="2" fontId="2" fillId="48" borderId="17" xfId="315" applyNumberFormat="1" applyFont="1" applyFill="1" applyBorder="1">
      <alignment/>
      <protection/>
    </xf>
    <xf numFmtId="2" fontId="2" fillId="48" borderId="17" xfId="315" applyNumberFormat="1" applyFont="1" applyFill="1" applyBorder="1" applyAlignment="1">
      <alignment vertical="center"/>
      <protection/>
    </xf>
    <xf numFmtId="0" fontId="2" fillId="0" borderId="17" xfId="293" applyFont="1" applyBorder="1" applyAlignment="1">
      <alignment horizontal="left" vertical="center" wrapText="1"/>
      <protection/>
    </xf>
    <xf numFmtId="0" fontId="2" fillId="0" borderId="17" xfId="293" applyFont="1" applyBorder="1" applyAlignment="1" applyProtection="1">
      <alignment horizontal="center" vertical="center"/>
      <protection locked="0"/>
    </xf>
    <xf numFmtId="0" fontId="2" fillId="0" borderId="17" xfId="293" applyFont="1" applyFill="1" applyBorder="1" applyAlignment="1">
      <alignment horizontal="left" vertical="center" wrapText="1"/>
      <protection/>
    </xf>
    <xf numFmtId="0" fontId="2" fillId="0" borderId="17" xfId="293" applyFont="1" applyFill="1" applyBorder="1" applyAlignment="1">
      <alignment horizontal="center" vertical="center" wrapText="1"/>
      <protection/>
    </xf>
    <xf numFmtId="0" fontId="2" fillId="0" borderId="17" xfId="293" applyFont="1" applyFill="1" applyBorder="1" applyAlignment="1">
      <alignment horizontal="center" vertical="center"/>
      <protection/>
    </xf>
    <xf numFmtId="0" fontId="2" fillId="0" borderId="17" xfId="450" applyFont="1" applyFill="1" applyBorder="1" applyAlignment="1" applyProtection="1">
      <alignment horizontal="center" vertical="center"/>
      <protection locked="0"/>
    </xf>
    <xf numFmtId="0" fontId="2" fillId="0" borderId="17" xfId="450" applyFont="1" applyFill="1" applyBorder="1" applyAlignment="1">
      <alignment horizontal="left" vertical="center" wrapText="1"/>
      <protection/>
    </xf>
    <xf numFmtId="0" fontId="2" fillId="0" borderId="17" xfId="450" applyFont="1" applyBorder="1" applyAlignment="1">
      <alignment horizontal="left" vertical="center" wrapText="1"/>
      <protection/>
    </xf>
    <xf numFmtId="0" fontId="7" fillId="48" borderId="17" xfId="0" applyFont="1" applyFill="1" applyBorder="1" applyAlignment="1">
      <alignment horizontal="center" vertical="center" wrapText="1"/>
    </xf>
    <xf numFmtId="49" fontId="7" fillId="0" borderId="0" xfId="0" applyNumberFormat="1" applyFont="1" applyFill="1" applyBorder="1" applyAlignment="1">
      <alignment horizontal="right" vertical="center"/>
    </xf>
    <xf numFmtId="0" fontId="7" fillId="0" borderId="17" xfId="0" applyFont="1" applyFill="1" applyBorder="1" applyAlignment="1">
      <alignment horizontal="center" vertical="center"/>
    </xf>
    <xf numFmtId="0" fontId="7" fillId="56" borderId="17" xfId="0" applyFont="1" applyFill="1" applyBorder="1" applyAlignment="1">
      <alignment horizontal="center" vertical="center" wrapText="1"/>
    </xf>
    <xf numFmtId="1" fontId="7" fillId="49" borderId="17" xfId="363" applyNumberFormat="1" applyFont="1" applyFill="1" applyBorder="1" applyAlignment="1">
      <alignment horizontal="center" vertical="center" wrapText="1"/>
      <protection/>
    </xf>
    <xf numFmtId="0" fontId="7" fillId="57" borderId="17" xfId="0" applyFont="1" applyFill="1" applyBorder="1" applyAlignment="1">
      <alignment horizontal="center" vertical="center" wrapText="1"/>
    </xf>
    <xf numFmtId="0" fontId="7" fillId="48" borderId="17" xfId="0" applyFont="1" applyFill="1" applyBorder="1" applyAlignment="1">
      <alignment vertical="center" wrapText="1"/>
    </xf>
    <xf numFmtId="0" fontId="7" fillId="48" borderId="17" xfId="363" applyNumberFormat="1" applyFont="1" applyFill="1" applyBorder="1" applyAlignment="1">
      <alignment horizontal="center" vertical="center" wrapText="1"/>
      <protection/>
    </xf>
    <xf numFmtId="2" fontId="7" fillId="48" borderId="17" xfId="363" applyNumberFormat="1" applyFont="1" applyFill="1" applyBorder="1" applyAlignment="1">
      <alignment horizontal="center" vertical="center" wrapText="1"/>
      <protection/>
    </xf>
    <xf numFmtId="0" fontId="39" fillId="0" borderId="17" xfId="0" applyFont="1" applyFill="1" applyBorder="1" applyAlignment="1">
      <alignment horizontal="right" vertical="center" wrapText="1"/>
    </xf>
    <xf numFmtId="0" fontId="39" fillId="0" borderId="17" xfId="0" applyFont="1" applyFill="1" applyBorder="1" applyAlignment="1">
      <alignment vertical="center" wrapText="1"/>
    </xf>
    <xf numFmtId="0" fontId="61" fillId="0" borderId="17" xfId="0" applyFont="1" applyFill="1" applyBorder="1" applyAlignment="1">
      <alignment vertical="center" wrapText="1"/>
    </xf>
    <xf numFmtId="0" fontId="7" fillId="0" borderId="17" xfId="363" applyNumberFormat="1" applyFont="1" applyFill="1" applyBorder="1" applyAlignment="1">
      <alignment horizontal="center" vertical="center" wrapText="1"/>
      <protection/>
    </xf>
    <xf numFmtId="2" fontId="7" fillId="0" borderId="17" xfId="363" applyNumberFormat="1" applyFont="1" applyFill="1" applyBorder="1" applyAlignment="1">
      <alignment horizontal="center" vertical="center" wrapText="1"/>
      <protection/>
    </xf>
    <xf numFmtId="0" fontId="7" fillId="48" borderId="17" xfId="363" applyNumberFormat="1" applyFont="1" applyFill="1" applyBorder="1" applyAlignment="1">
      <alignment vertical="center" wrapText="1"/>
      <protection/>
    </xf>
    <xf numFmtId="2" fontId="7" fillId="48" borderId="17" xfId="0" applyNumberFormat="1" applyFont="1" applyFill="1" applyBorder="1" applyAlignment="1">
      <alignment horizontal="center" vertical="center"/>
    </xf>
    <xf numFmtId="0" fontId="2" fillId="48" borderId="17" xfId="363" applyNumberFormat="1" applyFont="1" applyFill="1" applyBorder="1" applyAlignment="1">
      <alignment horizontal="right" vertical="center" wrapText="1"/>
      <protection/>
    </xf>
    <xf numFmtId="0" fontId="2" fillId="48" borderId="17" xfId="0" applyFont="1" applyFill="1" applyBorder="1" applyAlignment="1">
      <alignment horizontal="right" vertical="center" wrapText="1"/>
    </xf>
    <xf numFmtId="0" fontId="39" fillId="48" borderId="17" xfId="0" applyFont="1" applyFill="1" applyBorder="1" applyAlignment="1">
      <alignment horizontal="right" vertical="center" wrapText="1"/>
    </xf>
    <xf numFmtId="0" fontId="39" fillId="48" borderId="17" xfId="0" applyFont="1" applyFill="1" applyBorder="1" applyAlignment="1">
      <alignment vertical="center" wrapText="1"/>
    </xf>
    <xf numFmtId="0" fontId="61" fillId="48" borderId="17" xfId="0" applyFont="1" applyFill="1" applyBorder="1" applyAlignment="1">
      <alignment vertical="center" wrapText="1"/>
    </xf>
    <xf numFmtId="1" fontId="7" fillId="48" borderId="17" xfId="363" applyNumberFormat="1" applyFont="1" applyFill="1" applyBorder="1" applyAlignment="1">
      <alignment horizontal="center" vertical="center" wrapText="1"/>
      <protection/>
    </xf>
    <xf numFmtId="0" fontId="2" fillId="0" borderId="17" xfId="0" applyFont="1" applyFill="1" applyBorder="1" applyAlignment="1">
      <alignment/>
    </xf>
    <xf numFmtId="0" fontId="7" fillId="42" borderId="17" xfId="0" applyFont="1" applyFill="1" applyBorder="1" applyAlignment="1">
      <alignment horizontal="center" vertical="center"/>
    </xf>
    <xf numFmtId="0" fontId="7" fillId="42" borderId="17" xfId="0" applyFont="1" applyFill="1" applyBorder="1" applyAlignment="1">
      <alignment horizontal="left" vertical="center" wrapText="1"/>
    </xf>
    <xf numFmtId="0" fontId="7" fillId="42" borderId="17" xfId="0" applyFont="1" applyFill="1" applyBorder="1" applyAlignment="1">
      <alignment horizontal="center"/>
    </xf>
    <xf numFmtId="0" fontId="2" fillId="42" borderId="17" xfId="0" applyFont="1" applyFill="1" applyBorder="1" applyAlignment="1">
      <alignment horizontal="center"/>
    </xf>
    <xf numFmtId="0" fontId="2" fillId="48" borderId="17" xfId="0" applyFont="1" applyFill="1" applyBorder="1" applyAlignment="1">
      <alignment/>
    </xf>
    <xf numFmtId="0" fontId="7" fillId="48" borderId="17" xfId="0" applyFont="1" applyFill="1" applyBorder="1" applyAlignment="1">
      <alignment/>
    </xf>
    <xf numFmtId="0" fontId="7" fillId="58" borderId="17" xfId="0" applyFont="1" applyFill="1" applyBorder="1" applyAlignment="1">
      <alignment horizontal="right" vertical="center" wrapText="1"/>
    </xf>
    <xf numFmtId="49" fontId="2" fillId="0" borderId="0" xfId="0" applyNumberFormat="1" applyFont="1" applyFill="1" applyBorder="1" applyAlignment="1">
      <alignment/>
    </xf>
    <xf numFmtId="0" fontId="2" fillId="0" borderId="0" xfId="0" applyFont="1" applyFill="1" applyBorder="1" applyAlignment="1">
      <alignment horizontal="center" vertical="center"/>
    </xf>
    <xf numFmtId="0" fontId="14" fillId="0" borderId="17" xfId="0" applyFont="1" applyFill="1" applyBorder="1" applyAlignment="1">
      <alignment/>
    </xf>
    <xf numFmtId="4" fontId="2" fillId="0" borderId="17" xfId="0" applyNumberFormat="1" applyFont="1" applyFill="1" applyBorder="1" applyAlignment="1">
      <alignment/>
    </xf>
    <xf numFmtId="0" fontId="4" fillId="0" borderId="17" xfId="0" applyFont="1" applyFill="1" applyBorder="1" applyAlignment="1">
      <alignment/>
    </xf>
    <xf numFmtId="49" fontId="2" fillId="0" borderId="0" xfId="0" applyNumberFormat="1"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lignment horizontal="center" vertical="center"/>
    </xf>
    <xf numFmtId="0" fontId="39" fillId="0" borderId="17" xfId="0" applyFont="1" applyFill="1" applyBorder="1" applyAlignment="1">
      <alignment vertical="distributed"/>
    </xf>
    <xf numFmtId="0" fontId="2" fillId="48" borderId="17" xfId="0" applyFont="1" applyFill="1" applyBorder="1" applyAlignment="1">
      <alignment vertical="center" shrinkToFit="1"/>
    </xf>
    <xf numFmtId="197" fontId="2" fillId="0" borderId="17" xfId="0" applyNumberFormat="1" applyFont="1" applyFill="1" applyBorder="1" applyAlignment="1">
      <alignment horizontal="center" vertical="center" wrapText="1"/>
    </xf>
    <xf numFmtId="0" fontId="2" fillId="48" borderId="17" xfId="0" applyFont="1" applyFill="1" applyBorder="1" applyAlignment="1">
      <alignment vertical="center" wrapText="1"/>
    </xf>
    <xf numFmtId="197" fontId="2" fillId="48" borderId="17" xfId="0" applyNumberFormat="1" applyFont="1" applyFill="1" applyBorder="1" applyAlignment="1">
      <alignment horizontal="center" vertical="center"/>
    </xf>
    <xf numFmtId="0" fontId="69" fillId="0" borderId="17" xfId="0" applyFont="1" applyFill="1" applyBorder="1" applyAlignment="1">
      <alignment horizontal="center" wrapText="1"/>
    </xf>
    <xf numFmtId="197" fontId="2" fillId="48" borderId="17" xfId="0" applyNumberFormat="1" applyFont="1" applyFill="1" applyBorder="1" applyAlignment="1">
      <alignment horizontal="center" vertical="center" wrapText="1"/>
    </xf>
    <xf numFmtId="215" fontId="2" fillId="48" borderId="17" xfId="0" applyNumberFormat="1" applyFont="1" applyFill="1" applyBorder="1" applyAlignment="1">
      <alignment horizontal="center" vertical="center"/>
    </xf>
    <xf numFmtId="0" fontId="7" fillId="48" borderId="17" xfId="0" applyNumberFormat="1" applyFont="1" applyFill="1" applyBorder="1" applyAlignment="1" applyProtection="1">
      <alignment horizontal="center" vertical="center" wrapText="1"/>
      <protection/>
    </xf>
    <xf numFmtId="0" fontId="7" fillId="48" borderId="17" xfId="0" applyNumberFormat="1" applyFont="1" applyFill="1" applyBorder="1" applyAlignment="1" applyProtection="1">
      <alignment horizontal="right" vertical="center" wrapText="1"/>
      <protection/>
    </xf>
    <xf numFmtId="0" fontId="7" fillId="48" borderId="17" xfId="0" applyNumberFormat="1" applyFont="1" applyFill="1" applyBorder="1" applyAlignment="1" applyProtection="1">
      <alignment horizontal="center" vertical="center"/>
      <protection/>
    </xf>
    <xf numFmtId="0" fontId="14" fillId="0" borderId="17" xfId="0" applyFont="1" applyFill="1" applyBorder="1" applyAlignment="1">
      <alignment/>
    </xf>
    <xf numFmtId="0" fontId="7" fillId="0" borderId="17" xfId="451" applyFont="1" applyFill="1" applyBorder="1" applyAlignment="1">
      <alignment horizontal="left" vertical="distributed"/>
      <protection/>
    </xf>
    <xf numFmtId="0" fontId="13" fillId="0" borderId="17" xfId="451" applyFont="1" applyFill="1" applyBorder="1" applyAlignment="1">
      <alignment horizontal="left" vertical="distributed" wrapText="1"/>
      <protection/>
    </xf>
    <xf numFmtId="0" fontId="4" fillId="0" borderId="17" xfId="0" applyFont="1" applyFill="1" applyBorder="1" applyAlignment="1">
      <alignment/>
    </xf>
    <xf numFmtId="0" fontId="2" fillId="0" borderId="17" xfId="451" applyFont="1" applyBorder="1">
      <alignment/>
      <protection/>
    </xf>
    <xf numFmtId="0" fontId="2" fillId="0" borderId="17" xfId="450" applyFont="1" applyFill="1" applyBorder="1" applyAlignment="1">
      <alignment horizontal="center" vertical="center" wrapText="1"/>
      <protection/>
    </xf>
    <xf numFmtId="0" fontId="2" fillId="48" borderId="17" xfId="450" applyFont="1" applyFill="1" applyBorder="1" applyAlignment="1">
      <alignment horizontal="center" vertical="center"/>
      <protection/>
    </xf>
    <xf numFmtId="49" fontId="2" fillId="0" borderId="17" xfId="450" applyNumberFormat="1" applyFont="1" applyFill="1" applyBorder="1" applyAlignment="1">
      <alignment vertical="center" wrapText="1"/>
      <protection/>
    </xf>
    <xf numFmtId="49" fontId="2" fillId="48" borderId="0" xfId="0" applyNumberFormat="1" applyFont="1" applyFill="1" applyBorder="1" applyAlignment="1">
      <alignment/>
    </xf>
    <xf numFmtId="0" fontId="2" fillId="48" borderId="17" xfId="0" applyFont="1" applyFill="1" applyBorder="1" applyAlignment="1">
      <alignment horizontal="center"/>
    </xf>
    <xf numFmtId="4" fontId="7" fillId="48" borderId="17" xfId="0" applyNumberFormat="1" applyFont="1" applyFill="1" applyBorder="1" applyAlignment="1">
      <alignment/>
    </xf>
    <xf numFmtId="4" fontId="2" fillId="48" borderId="17" xfId="0" applyNumberFormat="1" applyFont="1" applyFill="1" applyBorder="1" applyAlignment="1">
      <alignment/>
    </xf>
    <xf numFmtId="2" fontId="2" fillId="48" borderId="17" xfId="0" applyNumberFormat="1" applyFont="1" applyFill="1" applyBorder="1" applyAlignment="1">
      <alignment/>
    </xf>
    <xf numFmtId="0" fontId="2" fillId="48" borderId="0" xfId="0" applyFont="1" applyFill="1" applyBorder="1" applyAlignment="1">
      <alignment horizontal="right"/>
    </xf>
    <xf numFmtId="0" fontId="14" fillId="48" borderId="17" xfId="0" applyFont="1" applyFill="1" applyBorder="1" applyAlignment="1">
      <alignment/>
    </xf>
    <xf numFmtId="0" fontId="4" fillId="48" borderId="17" xfId="0" applyFont="1" applyFill="1" applyBorder="1" applyAlignment="1">
      <alignment/>
    </xf>
    <xf numFmtId="0" fontId="2" fillId="0" borderId="17" xfId="452" applyFont="1" applyFill="1" applyBorder="1" applyAlignment="1" applyProtection="1">
      <alignment horizontal="center" vertical="center"/>
      <protection/>
    </xf>
    <xf numFmtId="0" fontId="7" fillId="0" borderId="17" xfId="452" applyFont="1" applyFill="1" applyBorder="1">
      <alignment/>
      <protection/>
    </xf>
    <xf numFmtId="0" fontId="2" fillId="0" borderId="17" xfId="452" applyFont="1" applyFill="1" applyBorder="1" applyAlignment="1">
      <alignment horizontal="center"/>
      <protection/>
    </xf>
    <xf numFmtId="0" fontId="2" fillId="0" borderId="17" xfId="452" applyFont="1" applyFill="1" applyBorder="1" applyAlignment="1">
      <alignment vertical="distributed"/>
      <protection/>
    </xf>
    <xf numFmtId="0" fontId="2" fillId="0" borderId="17" xfId="452" applyFont="1" applyFill="1" applyBorder="1" applyAlignment="1">
      <alignment horizontal="center" vertical="center"/>
      <protection/>
    </xf>
    <xf numFmtId="2" fontId="76" fillId="0" borderId="26" xfId="358" applyNumberFormat="1" applyFont="1" applyFill="1" applyBorder="1" applyAlignment="1">
      <alignment horizontal="center" vertical="center" wrapText="1" shrinkToFit="1"/>
      <protection/>
    </xf>
    <xf numFmtId="0" fontId="39" fillId="0" borderId="25" xfId="0" applyFont="1" applyFill="1" applyBorder="1" applyAlignment="1">
      <alignment vertical="distributed"/>
    </xf>
    <xf numFmtId="0" fontId="39" fillId="0" borderId="25" xfId="0" applyFont="1" applyBorder="1" applyAlignment="1">
      <alignment vertical="distributed"/>
    </xf>
    <xf numFmtId="2" fontId="2" fillId="48" borderId="17" xfId="315" applyNumberFormat="1" applyFont="1" applyFill="1" applyBorder="1" applyAlignment="1">
      <alignment horizontal="right" vertical="distributed" wrapText="1"/>
      <protection/>
    </xf>
    <xf numFmtId="0" fontId="7" fillId="0" borderId="0" xfId="450" applyFont="1" applyFill="1" applyBorder="1" applyAlignment="1">
      <alignment horizontal="center"/>
      <protection/>
    </xf>
    <xf numFmtId="0" fontId="2" fillId="0" borderId="17" xfId="293" applyFont="1" applyBorder="1" applyAlignment="1">
      <alignment horizontal="center" vertical="center"/>
      <protection/>
    </xf>
    <xf numFmtId="0" fontId="58" fillId="0" borderId="17" xfId="293" applyFont="1" applyBorder="1" applyAlignment="1">
      <alignment horizontal="center" vertical="center" wrapText="1"/>
      <protection/>
    </xf>
    <xf numFmtId="49" fontId="2" fillId="0" borderId="17" xfId="293" applyNumberFormat="1" applyFont="1" applyBorder="1" applyAlignment="1">
      <alignment horizontal="center" vertical="center"/>
      <protection/>
    </xf>
    <xf numFmtId="49" fontId="2" fillId="0" borderId="17" xfId="293" applyNumberFormat="1" applyFont="1" applyFill="1" applyBorder="1" applyAlignment="1">
      <alignment horizontal="center" vertical="center"/>
      <protection/>
    </xf>
    <xf numFmtId="0" fontId="7" fillId="48" borderId="17" xfId="0" applyFont="1" applyFill="1" applyBorder="1" applyAlignment="1">
      <alignment horizontal="right" vertical="center"/>
    </xf>
    <xf numFmtId="49" fontId="7" fillId="0" borderId="17" xfId="360" applyNumberFormat="1" applyFont="1" applyFill="1" applyBorder="1" applyAlignment="1">
      <alignment horizontal="center" vertical="center" wrapText="1"/>
      <protection/>
    </xf>
    <xf numFmtId="0" fontId="2" fillId="0" borderId="17" xfId="450" applyFont="1" applyBorder="1" applyAlignment="1" applyProtection="1">
      <alignment horizontal="center" vertical="center"/>
      <protection locked="0"/>
    </xf>
    <xf numFmtId="0" fontId="2" fillId="0" borderId="17" xfId="450" applyFont="1" applyBorder="1" applyAlignment="1">
      <alignment horizontal="center" vertical="center"/>
      <protection/>
    </xf>
    <xf numFmtId="0" fontId="58" fillId="0" borderId="17" xfId="450" applyFont="1" applyBorder="1" applyAlignment="1">
      <alignment horizontal="center" vertical="center" wrapText="1"/>
      <protection/>
    </xf>
    <xf numFmtId="0" fontId="2" fillId="0" borderId="17" xfId="360" applyFont="1" applyBorder="1" applyAlignment="1">
      <alignment vertical="center" wrapText="1"/>
      <protection/>
    </xf>
    <xf numFmtId="0" fontId="2" fillId="0" borderId="17" xfId="450" applyFont="1" applyFill="1" applyBorder="1" applyAlignment="1" applyProtection="1">
      <alignment horizontal="center" vertical="center" wrapText="1"/>
      <protection locked="0"/>
    </xf>
    <xf numFmtId="49" fontId="2" fillId="0" borderId="17" xfId="450" applyNumberFormat="1" applyFont="1" applyFill="1" applyBorder="1" applyAlignment="1">
      <alignment horizontal="center" vertical="center"/>
      <protection/>
    </xf>
    <xf numFmtId="0" fontId="2" fillId="0" borderId="0" xfId="450" applyFont="1" applyAlignment="1">
      <alignment vertical="distributed"/>
      <protection/>
    </xf>
    <xf numFmtId="0" fontId="2" fillId="0" borderId="17" xfId="450" applyFont="1" applyFill="1" applyBorder="1" applyAlignment="1">
      <alignment horizontal="left" vertical="distributed"/>
      <protection/>
    </xf>
    <xf numFmtId="0" fontId="2" fillId="0" borderId="17" xfId="450" applyFont="1" applyBorder="1" applyAlignment="1">
      <alignment horizontal="center" vertical="center" wrapText="1"/>
      <protection/>
    </xf>
    <xf numFmtId="0" fontId="2" fillId="0" borderId="17" xfId="450" applyFont="1" applyBorder="1" applyAlignment="1">
      <alignment vertical="center"/>
      <protection/>
    </xf>
    <xf numFmtId="0" fontId="5" fillId="0" borderId="17" xfId="0" applyFont="1" applyFill="1" applyBorder="1" applyAlignment="1">
      <alignment/>
    </xf>
    <xf numFmtId="0" fontId="7" fillId="54" borderId="17" xfId="450" applyFont="1" applyFill="1" applyBorder="1" applyAlignment="1">
      <alignment horizontal="left" vertical="center"/>
      <protection/>
    </xf>
    <xf numFmtId="0" fontId="60" fillId="0" borderId="17" xfId="450" applyFont="1" applyFill="1" applyBorder="1" applyAlignment="1">
      <alignment horizontal="left" vertical="center"/>
      <protection/>
    </xf>
    <xf numFmtId="0" fontId="2" fillId="0" borderId="17" xfId="450" applyFont="1" applyFill="1" applyBorder="1" applyAlignment="1">
      <alignment horizontal="left"/>
      <protection/>
    </xf>
    <xf numFmtId="0" fontId="27" fillId="0" borderId="17" xfId="450" applyFont="1" applyFill="1" applyBorder="1" applyAlignment="1">
      <alignment horizontal="center" vertical="center" wrapText="1"/>
      <protection/>
    </xf>
    <xf numFmtId="0" fontId="60" fillId="0" borderId="17" xfId="450" applyFont="1" applyBorder="1" applyAlignment="1">
      <alignment vertical="center"/>
      <protection/>
    </xf>
    <xf numFmtId="0" fontId="27" fillId="0" borderId="17" xfId="450" applyFont="1" applyBorder="1" applyAlignment="1">
      <alignment vertical="center"/>
      <protection/>
    </xf>
    <xf numFmtId="0" fontId="27" fillId="0" borderId="17" xfId="450" applyFont="1" applyBorder="1" applyAlignment="1">
      <alignment horizontal="center" vertical="center"/>
      <protection/>
    </xf>
    <xf numFmtId="0" fontId="27" fillId="0" borderId="17" xfId="450" applyFont="1" applyBorder="1" applyAlignment="1">
      <alignment horizontal="center" vertical="center" wrapText="1"/>
      <protection/>
    </xf>
    <xf numFmtId="0" fontId="27" fillId="0" borderId="17" xfId="450" applyFont="1" applyFill="1" applyBorder="1" applyAlignment="1">
      <alignment horizontal="center" vertical="center"/>
      <protection/>
    </xf>
    <xf numFmtId="0" fontId="2" fillId="0" borderId="17" xfId="0" applyFont="1" applyBorder="1" applyAlignment="1">
      <alignment horizontal="justify" vertical="distributed"/>
    </xf>
    <xf numFmtId="0" fontId="2" fillId="0" borderId="17" xfId="0" applyFont="1" applyBorder="1" applyAlignment="1">
      <alignment vertical="distributed"/>
    </xf>
    <xf numFmtId="0" fontId="2" fillId="0" borderId="17" xfId="0" applyFont="1" applyBorder="1" applyAlignment="1">
      <alignment horizontal="left" vertical="distributed"/>
    </xf>
    <xf numFmtId="0" fontId="2" fillId="48" borderId="17" xfId="358" applyFont="1" applyFill="1" applyBorder="1" applyAlignment="1">
      <alignment horizontal="left" vertical="center" wrapText="1" shrinkToFit="1"/>
      <protection/>
    </xf>
    <xf numFmtId="194" fontId="2" fillId="48" borderId="17" xfId="0" applyNumberFormat="1" applyFont="1" applyFill="1" applyBorder="1" applyAlignment="1">
      <alignment horizontal="center" vertical="center"/>
    </xf>
    <xf numFmtId="2" fontId="2" fillId="48" borderId="17" xfId="358" applyNumberFormat="1" applyFont="1" applyFill="1" applyBorder="1" applyAlignment="1">
      <alignment horizontal="center" vertical="center" wrapText="1" shrinkToFit="1"/>
      <protection/>
    </xf>
    <xf numFmtId="0" fontId="2" fillId="48" borderId="17" xfId="0" applyFont="1" applyFill="1" applyBorder="1" applyAlignment="1" quotePrefix="1">
      <alignment horizontal="center" vertical="center" wrapText="1"/>
    </xf>
    <xf numFmtId="0" fontId="2" fillId="0" borderId="0"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48"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6" fillId="0" borderId="0" xfId="0" applyFont="1" applyFill="1" applyBorder="1" applyAlignment="1">
      <alignment horizontal="center" vertical="center"/>
    </xf>
    <xf numFmtId="0" fontId="2" fillId="0" borderId="0" xfId="0" applyFont="1" applyFill="1" applyBorder="1" applyAlignment="1">
      <alignment horizontal="center" vertical="top" wrapText="1"/>
    </xf>
    <xf numFmtId="0" fontId="56" fillId="48" borderId="0" xfId="0" applyFont="1" applyFill="1" applyAlignment="1">
      <alignment horizontal="center" vertical="center"/>
    </xf>
    <xf numFmtId="0" fontId="2" fillId="48" borderId="0" xfId="0" applyFont="1" applyFill="1" applyBorder="1" applyAlignment="1">
      <alignment horizontal="center" vertical="justify" wrapText="1"/>
    </xf>
    <xf numFmtId="4" fontId="2" fillId="59" borderId="17" xfId="0" applyNumberFormat="1" applyFont="1" applyFill="1" applyBorder="1" applyAlignment="1">
      <alignment horizontal="center" vertical="center"/>
    </xf>
    <xf numFmtId="4" fontId="2" fillId="59" borderId="17" xfId="0" applyNumberFormat="1" applyFont="1" applyFill="1" applyBorder="1" applyAlignment="1">
      <alignment horizontal="center" vertical="center" wrapText="1"/>
    </xf>
    <xf numFmtId="4" fontId="3" fillId="59" borderId="17" xfId="0" applyNumberFormat="1" applyFont="1" applyFill="1" applyBorder="1" applyAlignment="1">
      <alignment horizontal="center" vertical="center" wrapText="1"/>
    </xf>
    <xf numFmtId="0" fontId="8" fillId="0" borderId="0" xfId="0" applyFont="1" applyFill="1" applyAlignment="1">
      <alignment horizontal="center" vertical="center"/>
    </xf>
    <xf numFmtId="0" fontId="3" fillId="0" borderId="0" xfId="0" applyFont="1" applyFill="1" applyBorder="1" applyAlignment="1">
      <alignment horizontal="center" vertical="justify" wrapText="1"/>
    </xf>
    <xf numFmtId="0" fontId="8" fillId="0" borderId="0" xfId="0" applyFont="1" applyFill="1" applyAlignment="1">
      <alignment horizontal="center" vertical="center"/>
    </xf>
    <xf numFmtId="0" fontId="3" fillId="0" borderId="0" xfId="0" applyFont="1" applyFill="1" applyBorder="1" applyAlignment="1">
      <alignment horizontal="center" vertical="justify" wrapText="1"/>
    </xf>
    <xf numFmtId="0" fontId="2" fillId="0" borderId="0" xfId="0" applyFont="1" applyFill="1" applyBorder="1" applyAlignment="1">
      <alignment horizontal="left" vertical="center" wrapText="1"/>
    </xf>
    <xf numFmtId="0" fontId="68" fillId="0" borderId="17" xfId="0" applyFont="1" applyBorder="1" applyAlignment="1">
      <alignment horizontal="center" vertical="distributed"/>
    </xf>
    <xf numFmtId="0" fontId="78" fillId="0" borderId="17" xfId="0" applyFont="1" applyBorder="1" applyAlignment="1">
      <alignment horizontal="center" vertical="distributed"/>
    </xf>
    <xf numFmtId="0" fontId="39" fillId="0" borderId="24" xfId="0" applyFont="1" applyFill="1" applyBorder="1" applyAlignment="1">
      <alignment horizontal="center" vertical="distributed"/>
    </xf>
    <xf numFmtId="0" fontId="39" fillId="0" borderId="26" xfId="0" applyFont="1" applyFill="1" applyBorder="1" applyAlignment="1">
      <alignment horizontal="center" vertical="distributed"/>
    </xf>
    <xf numFmtId="0" fontId="78" fillId="0" borderId="27" xfId="0" applyFont="1" applyBorder="1" applyAlignment="1">
      <alignment horizontal="center" vertical="distributed"/>
    </xf>
    <xf numFmtId="0" fontId="78" fillId="0" borderId="28" xfId="0" applyFont="1" applyBorder="1" applyAlignment="1">
      <alignment horizontal="center" vertical="distributed"/>
    </xf>
    <xf numFmtId="0" fontId="39" fillId="0" borderId="24" xfId="0" applyFont="1" applyBorder="1" applyAlignment="1">
      <alignment horizontal="center" vertical="distributed"/>
    </xf>
    <xf numFmtId="0" fontId="39" fillId="0" borderId="29" xfId="0" applyFont="1" applyBorder="1" applyAlignment="1">
      <alignment horizontal="center" vertical="distributed"/>
    </xf>
    <xf numFmtId="0" fontId="39" fillId="0" borderId="26" xfId="0" applyFont="1" applyBorder="1" applyAlignment="1">
      <alignment horizontal="center" vertical="distributed"/>
    </xf>
    <xf numFmtId="0" fontId="39" fillId="0" borderId="17" xfId="0" applyFont="1" applyBorder="1" applyAlignment="1">
      <alignment horizontal="center" vertical="distributed"/>
    </xf>
    <xf numFmtId="0" fontId="39" fillId="0" borderId="29" xfId="0" applyFont="1" applyFill="1" applyBorder="1" applyAlignment="1">
      <alignment horizontal="center" vertical="distributed"/>
    </xf>
    <xf numFmtId="0" fontId="73" fillId="0" borderId="17" xfId="452" applyFill="1" applyBorder="1" applyAlignment="1">
      <alignment horizontal="center" vertical="center"/>
      <protection/>
    </xf>
    <xf numFmtId="0" fontId="39" fillId="0" borderId="17" xfId="0" applyFont="1" applyFill="1" applyBorder="1" applyAlignment="1">
      <alignment horizontal="center" vertical="distributed"/>
    </xf>
    <xf numFmtId="0" fontId="2" fillId="48" borderId="0" xfId="0" applyFont="1" applyFill="1" applyBorder="1" applyAlignment="1">
      <alignment horizontal="center" vertical="center"/>
    </xf>
    <xf numFmtId="0" fontId="2" fillId="48" borderId="0" xfId="215" applyFont="1" applyFill="1" applyBorder="1" applyAlignment="1">
      <alignment horizontal="center" vertical="center"/>
      <protection/>
    </xf>
    <xf numFmtId="49" fontId="8" fillId="48" borderId="0" xfId="0" applyNumberFormat="1" applyFont="1" applyFill="1" applyBorder="1" applyAlignment="1">
      <alignment horizontal="center" vertical="center" wrapText="1"/>
    </xf>
    <xf numFmtId="0" fontId="3" fillId="48" borderId="0" xfId="415" applyFont="1" applyFill="1" applyBorder="1" applyAlignment="1">
      <alignment horizontal="center" vertical="center" wrapText="1"/>
      <protection/>
    </xf>
    <xf numFmtId="0" fontId="8" fillId="0" borderId="0" xfId="0" applyFont="1" applyFill="1" applyAlignment="1">
      <alignment horizontal="center" vertical="center"/>
    </xf>
    <xf numFmtId="0" fontId="8" fillId="48" borderId="0" xfId="0" applyFont="1" applyFill="1" applyAlignment="1">
      <alignment horizontal="center" vertical="center"/>
    </xf>
    <xf numFmtId="0" fontId="3" fillId="48" borderId="0" xfId="0" applyFont="1" applyFill="1" applyBorder="1" applyAlignment="1">
      <alignment horizontal="center" vertical="justify" wrapText="1"/>
    </xf>
    <xf numFmtId="0" fontId="7" fillId="48" borderId="0" xfId="0" applyFont="1" applyFill="1" applyBorder="1" applyAlignment="1">
      <alignment horizontal="center" vertical="center" wrapText="1"/>
    </xf>
    <xf numFmtId="0" fontId="7" fillId="0" borderId="17" xfId="360" applyFont="1" applyBorder="1" applyAlignment="1">
      <alignment horizontal="center" vertical="center"/>
      <protection/>
    </xf>
    <xf numFmtId="0" fontId="63" fillId="48" borderId="0" xfId="0" applyFont="1" applyFill="1" applyAlignment="1">
      <alignment horizontal="center" vertical="center"/>
    </xf>
    <xf numFmtId="0" fontId="39" fillId="0" borderId="17" xfId="0" applyFont="1" applyBorder="1" applyAlignment="1">
      <alignment horizontal="center" vertical="center" wrapText="1"/>
    </xf>
  </cellXfs>
  <cellStyles count="443">
    <cellStyle name="Normal" xfId="0"/>
    <cellStyle name="0,0&#13;&#10;NA&#13;&#10;" xfId="15"/>
    <cellStyle name="1. izcēlums" xfId="16"/>
    <cellStyle name="1. izcēlums 2" xfId="17"/>
    <cellStyle name="1. izcēlums 3" xfId="18"/>
    <cellStyle name="1. izcēlums 4" xfId="19"/>
    <cellStyle name="2. izcēlums" xfId="20"/>
    <cellStyle name="2. izcēlums 2" xfId="21"/>
    <cellStyle name="2. izcēlums 3" xfId="22"/>
    <cellStyle name="2. izcēlums 4" xfId="23"/>
    <cellStyle name="20% - Accent1" xfId="24"/>
    <cellStyle name="20% - Accent2" xfId="25"/>
    <cellStyle name="20% - Accent3" xfId="26"/>
    <cellStyle name="20% - Accent4" xfId="27"/>
    <cellStyle name="20% - Accent5" xfId="28"/>
    <cellStyle name="20% - Accent6" xfId="29"/>
    <cellStyle name="20% - Izcēlums1" xfId="30"/>
    <cellStyle name="20% - Izcēlums2" xfId="31"/>
    <cellStyle name="20% - Izcēlums3" xfId="32"/>
    <cellStyle name="20% - Izcēlums4" xfId="33"/>
    <cellStyle name="20% - Izcēlums5" xfId="34"/>
    <cellStyle name="20% - Izcēlums6" xfId="35"/>
    <cellStyle name="20% — акцент1" xfId="36"/>
    <cellStyle name="20% — акцент2" xfId="37"/>
    <cellStyle name="20% — акцент3" xfId="38"/>
    <cellStyle name="20% — акцент4" xfId="39"/>
    <cellStyle name="20% — акцент5" xfId="40"/>
    <cellStyle name="20% — акцент6" xfId="41"/>
    <cellStyle name="20% no 1. izcēluma" xfId="42"/>
    <cellStyle name="20% no 1. izcēluma 2" xfId="43"/>
    <cellStyle name="20% no 1. izcēluma 3" xfId="44"/>
    <cellStyle name="20% no 1. izcēluma 4" xfId="45"/>
    <cellStyle name="20% no 2. izcēluma" xfId="46"/>
    <cellStyle name="20% no 2. izcēluma 2" xfId="47"/>
    <cellStyle name="20% no 2. izcēluma 3" xfId="48"/>
    <cellStyle name="20% no 2. izcēluma 4" xfId="49"/>
    <cellStyle name="20% no 3. izcēluma" xfId="50"/>
    <cellStyle name="20% no 3. izcēluma 2" xfId="51"/>
    <cellStyle name="20% no 3. izcēluma 3" xfId="52"/>
    <cellStyle name="20% no 3. izcēluma 4" xfId="53"/>
    <cellStyle name="20% no 4. izcēluma" xfId="54"/>
    <cellStyle name="20% no 4. izcēluma 2" xfId="55"/>
    <cellStyle name="20% no 4. izcēluma 3" xfId="56"/>
    <cellStyle name="20% no 4. izcēluma 4" xfId="57"/>
    <cellStyle name="20% no 5. izcēluma" xfId="58"/>
    <cellStyle name="20% no 5. izcēluma 2" xfId="59"/>
    <cellStyle name="20% no 5. izcēluma 3" xfId="60"/>
    <cellStyle name="20% no 5. izcēluma 4" xfId="61"/>
    <cellStyle name="20% no 6. izcēluma" xfId="62"/>
    <cellStyle name="20% no 6. izcēluma 2" xfId="63"/>
    <cellStyle name="20% no 6. izcēluma 3" xfId="64"/>
    <cellStyle name="20% no 6. izcēluma 4" xfId="65"/>
    <cellStyle name="3. izcēlums " xfId="66"/>
    <cellStyle name="3. izcēlums  2" xfId="67"/>
    <cellStyle name="3. izcēlums  3" xfId="68"/>
    <cellStyle name="3. izcēlums  4" xfId="69"/>
    <cellStyle name="4. izcēlums" xfId="70"/>
    <cellStyle name="4. izcēlums 2" xfId="71"/>
    <cellStyle name="4. izcēlums 3" xfId="72"/>
    <cellStyle name="4. izcēlums 4" xfId="73"/>
    <cellStyle name="40% - Accent1" xfId="74"/>
    <cellStyle name="40% - Accent2" xfId="75"/>
    <cellStyle name="40% - Accent3" xfId="76"/>
    <cellStyle name="40% - Accent4" xfId="77"/>
    <cellStyle name="40% - Accent5" xfId="78"/>
    <cellStyle name="40% - Accent6" xfId="79"/>
    <cellStyle name="40% - Izcēlums1" xfId="80"/>
    <cellStyle name="40% - Izcēlums2" xfId="81"/>
    <cellStyle name="40% - Izcēlums3" xfId="82"/>
    <cellStyle name="40% - Izcēlums4" xfId="83"/>
    <cellStyle name="40% - Izcēlums5" xfId="84"/>
    <cellStyle name="40% - Izcēlums6" xfId="85"/>
    <cellStyle name="40% — акцент1" xfId="86"/>
    <cellStyle name="40% — акцент2" xfId="87"/>
    <cellStyle name="40% — акцент3" xfId="88"/>
    <cellStyle name="40% — акцент4" xfId="89"/>
    <cellStyle name="40% — акцент5" xfId="90"/>
    <cellStyle name="40% — акцент6" xfId="91"/>
    <cellStyle name="40% no 1. izcēluma" xfId="92"/>
    <cellStyle name="40% no 1. izcēluma 2" xfId="93"/>
    <cellStyle name="40% no 1. izcēluma 3" xfId="94"/>
    <cellStyle name="40% no 1. izcēluma 4" xfId="95"/>
    <cellStyle name="40% no 2. izcēluma" xfId="96"/>
    <cellStyle name="40% no 2. izcēluma 2" xfId="97"/>
    <cellStyle name="40% no 2. izcēluma 3" xfId="98"/>
    <cellStyle name="40% no 2. izcēluma 4" xfId="99"/>
    <cellStyle name="40% no 3. izcēluma" xfId="100"/>
    <cellStyle name="40% no 3. izcēluma 2" xfId="101"/>
    <cellStyle name="40% no 3. izcēluma 3" xfId="102"/>
    <cellStyle name="40% no 3. izcēluma 4" xfId="103"/>
    <cellStyle name="40% no 4. izcēluma" xfId="104"/>
    <cellStyle name="40% no 4. izcēluma 2" xfId="105"/>
    <cellStyle name="40% no 4. izcēluma 3" xfId="106"/>
    <cellStyle name="40% no 4. izcēluma 4" xfId="107"/>
    <cellStyle name="40% no 5. izcēluma" xfId="108"/>
    <cellStyle name="40% no 5. izcēluma 2" xfId="109"/>
    <cellStyle name="40% no 5. izcēluma 3" xfId="110"/>
    <cellStyle name="40% no 5. izcēluma 4" xfId="111"/>
    <cellStyle name="40% no 6. izcēluma" xfId="112"/>
    <cellStyle name="40% no 6. izcēluma 2" xfId="113"/>
    <cellStyle name="40% no 6. izcēluma 3" xfId="114"/>
    <cellStyle name="40% no 6. izcēluma 4" xfId="115"/>
    <cellStyle name="5. izcēlums" xfId="116"/>
    <cellStyle name="5. izcēlums 2" xfId="117"/>
    <cellStyle name="5. izcēlums 3" xfId="118"/>
    <cellStyle name="5. izcēlums 4" xfId="119"/>
    <cellStyle name="6. izcēlums" xfId="120"/>
    <cellStyle name="6. izcēlums 2" xfId="121"/>
    <cellStyle name="6. izcēlums 3" xfId="122"/>
    <cellStyle name="6. izcēlums 4" xfId="123"/>
    <cellStyle name="60% - Accent1" xfId="124"/>
    <cellStyle name="60% - Accent2" xfId="125"/>
    <cellStyle name="60% - Accent3" xfId="126"/>
    <cellStyle name="60% - Accent4" xfId="127"/>
    <cellStyle name="60% - Accent5" xfId="128"/>
    <cellStyle name="60% - Accent6" xfId="129"/>
    <cellStyle name="60% - Izcēlums1" xfId="130"/>
    <cellStyle name="60% - Izcēlums2" xfId="131"/>
    <cellStyle name="60% - Izcēlums3" xfId="132"/>
    <cellStyle name="60% - Izcēlums4" xfId="133"/>
    <cellStyle name="60% - Izcēlums5" xfId="134"/>
    <cellStyle name="60% - Izcēlums6" xfId="135"/>
    <cellStyle name="60% — акцент1" xfId="136"/>
    <cellStyle name="60% — акцент2" xfId="137"/>
    <cellStyle name="60% — акцент3" xfId="138"/>
    <cellStyle name="60% — акцент4" xfId="139"/>
    <cellStyle name="60% — акцент5" xfId="140"/>
    <cellStyle name="60% — акцент6" xfId="141"/>
    <cellStyle name="60% no 1. izcēluma" xfId="142"/>
    <cellStyle name="60% no 1. izcēluma 2" xfId="143"/>
    <cellStyle name="60% no 1. izcēluma 3" xfId="144"/>
    <cellStyle name="60% no 1. izcēluma 4" xfId="145"/>
    <cellStyle name="60% no 2. izcēluma" xfId="146"/>
    <cellStyle name="60% no 2. izcēluma 2" xfId="147"/>
    <cellStyle name="60% no 2. izcēluma 3" xfId="148"/>
    <cellStyle name="60% no 2. izcēluma 4" xfId="149"/>
    <cellStyle name="60% no 3. izcēluma" xfId="150"/>
    <cellStyle name="60% no 3. izcēluma 2" xfId="151"/>
    <cellStyle name="60% no 3. izcēluma 3" xfId="152"/>
    <cellStyle name="60% no 3. izcēluma 4" xfId="153"/>
    <cellStyle name="60% no 4. izcēluma" xfId="154"/>
    <cellStyle name="60% no 4. izcēluma 2" xfId="155"/>
    <cellStyle name="60% no 4. izcēluma 3" xfId="156"/>
    <cellStyle name="60% no 4. izcēluma 4" xfId="157"/>
    <cellStyle name="60% no 5. izcēluma" xfId="158"/>
    <cellStyle name="60% no 5. izcēluma 2" xfId="159"/>
    <cellStyle name="60% no 5. izcēluma 3" xfId="160"/>
    <cellStyle name="60% no 5. izcēluma 4" xfId="161"/>
    <cellStyle name="60% no 6. izcēluma" xfId="162"/>
    <cellStyle name="60% no 6. izcēluma 2" xfId="163"/>
    <cellStyle name="60% no 6. izcēluma 3" xfId="164"/>
    <cellStyle name="60% no 6. izcēluma 4" xfId="165"/>
    <cellStyle name="Äåķåęķūé [0]_laroux" xfId="166"/>
    <cellStyle name="Äåķåęķūé_laroux" xfId="167"/>
    <cellStyle name="Accent1" xfId="168"/>
    <cellStyle name="Accent2" xfId="169"/>
    <cellStyle name="Accent3" xfId="170"/>
    <cellStyle name="Accent4" xfId="171"/>
    <cellStyle name="Accent5" xfId="172"/>
    <cellStyle name="Accent6" xfId="173"/>
    <cellStyle name="Aprēķināšana" xfId="174"/>
    <cellStyle name="Aprēķināšana 2" xfId="175"/>
    <cellStyle name="Aprēķināšana 3" xfId="176"/>
    <cellStyle name="Aprēķināšana 4" xfId="177"/>
    <cellStyle name="Bad" xfId="178"/>
    <cellStyle name="Brīdinājuma teksts" xfId="179"/>
    <cellStyle name="Brīdinājuma teksts 2" xfId="180"/>
    <cellStyle name="Brīdinājuma teksts 3" xfId="181"/>
    <cellStyle name="Brīdinājuma teksts 4" xfId="182"/>
    <cellStyle name="Calculation" xfId="183"/>
    <cellStyle name="Check Cell" xfId="184"/>
    <cellStyle name="Comma" xfId="185"/>
    <cellStyle name="Comma [0]" xfId="186"/>
    <cellStyle name="Comma 2" xfId="187"/>
    <cellStyle name="Comma 2 2" xfId="188"/>
    <cellStyle name="Comma 2 3" xfId="189"/>
    <cellStyle name="Comma 2 3 2" xfId="190"/>
    <cellStyle name="Comma 2 4" xfId="191"/>
    <cellStyle name="Comma 2_AR" xfId="192"/>
    <cellStyle name="Comma 3" xfId="193"/>
    <cellStyle name="Comma 3 2" xfId="194"/>
    <cellStyle name="Comma 3 4" xfId="195"/>
    <cellStyle name="Comma 4" xfId="196"/>
    <cellStyle name="Comma 4 2" xfId="197"/>
    <cellStyle name="Comma 5" xfId="198"/>
    <cellStyle name="Comma 6" xfId="199"/>
    <cellStyle name="Currency" xfId="200"/>
    <cellStyle name="Currency [0]" xfId="201"/>
    <cellStyle name="Currency 2" xfId="202"/>
    <cellStyle name="Currency 2 2" xfId="203"/>
    <cellStyle name="Currency 3" xfId="204"/>
    <cellStyle name="Currency 4" xfId="205"/>
    <cellStyle name="Currency 5" xfId="206"/>
    <cellStyle name="Currency 5 2" xfId="207"/>
    <cellStyle name="Currency 6" xfId="208"/>
    <cellStyle name="Currency 7" xfId="209"/>
    <cellStyle name="Currency 8" xfId="210"/>
    <cellStyle name="Date" xfId="211"/>
    <cellStyle name="Dezimal [0]_Nossner_Brücke" xfId="212"/>
    <cellStyle name="Dezimal_en_Master" xfId="213"/>
    <cellStyle name="Divider" xfId="214"/>
    <cellStyle name="Excel Built-in Normal" xfId="215"/>
    <cellStyle name="Excel Built-in Normal 1" xfId="216"/>
    <cellStyle name="Excel Built-in Normal 2" xfId="217"/>
    <cellStyle name="Excel Built-in Normal 3" xfId="218"/>
    <cellStyle name="Excel Built-in Normal 4" xfId="219"/>
    <cellStyle name="Excel Built-in Normal_DOP" xfId="220"/>
    <cellStyle name="Explanatory Text" xfId="221"/>
    <cellStyle name="Fixed" xfId="222"/>
    <cellStyle name="Followed Hyperlink" xfId="223"/>
    <cellStyle name="Good" xfId="224"/>
    <cellStyle name="Heading" xfId="225"/>
    <cellStyle name="Heading 1" xfId="226"/>
    <cellStyle name="Heading 1 2" xfId="227"/>
    <cellStyle name="Heading 2" xfId="228"/>
    <cellStyle name="Heading 3" xfId="229"/>
    <cellStyle name="Heading 4" xfId="230"/>
    <cellStyle name="Heading1" xfId="231"/>
    <cellStyle name="Heading1 1" xfId="232"/>
    <cellStyle name="Heading1_DOP" xfId="233"/>
    <cellStyle name="Heading2" xfId="234"/>
    <cellStyle name="Headline I" xfId="235"/>
    <cellStyle name="Headline II" xfId="236"/>
    <cellStyle name="Headline III" xfId="237"/>
    <cellStyle name="Hyperlink" xfId="238"/>
    <cellStyle name="Hyperlink 2" xfId="239"/>
    <cellStyle name="Hyperlink 2 2" xfId="240"/>
    <cellStyle name="Hyperlink 2 2 2" xfId="241"/>
    <cellStyle name="Hyperlink 2 3" xfId="242"/>
    <cellStyle name="Hyperlink 2 4" xfId="243"/>
    <cellStyle name="Hyperlink 2 5" xfId="244"/>
    <cellStyle name="Hyperlink 3" xfId="245"/>
    <cellStyle name="Ievade" xfId="246"/>
    <cellStyle name="Ievade 2" xfId="247"/>
    <cellStyle name="Ievade 3" xfId="248"/>
    <cellStyle name="Ievade 4" xfId="249"/>
    <cellStyle name="Input" xfId="250"/>
    <cellStyle name="Izcēlums (1. veids)" xfId="251"/>
    <cellStyle name="Izcēlums (2. veids)" xfId="252"/>
    <cellStyle name="Izcēlums (3. veids)" xfId="253"/>
    <cellStyle name="Izcēlums (4. veids)" xfId="254"/>
    <cellStyle name="Izcēlums (5. veids)" xfId="255"/>
    <cellStyle name="Izcēlums (6. veids)" xfId="256"/>
    <cellStyle name="Izcēlums1" xfId="257"/>
    <cellStyle name="Izcēlums2" xfId="258"/>
    <cellStyle name="Izcēlums3" xfId="259"/>
    <cellStyle name="Izcēlums4" xfId="260"/>
    <cellStyle name="Izcēlums5" xfId="261"/>
    <cellStyle name="Izcēlums6" xfId="262"/>
    <cellStyle name="Izvade" xfId="263"/>
    <cellStyle name="Izvade 2" xfId="264"/>
    <cellStyle name="Izvade 3" xfId="265"/>
    <cellStyle name="Izvade 4" xfId="266"/>
    <cellStyle name="Īįū÷ķūé_laroux" xfId="267"/>
    <cellStyle name="Kopsumma" xfId="268"/>
    <cellStyle name="Kopsumma 2" xfId="269"/>
    <cellStyle name="Kopsumma 3" xfId="270"/>
    <cellStyle name="Kopsumma 4" xfId="271"/>
    <cellStyle name="Labs" xfId="272"/>
    <cellStyle name="Labs 2" xfId="273"/>
    <cellStyle name="Labs 3" xfId="274"/>
    <cellStyle name="Labs 4" xfId="275"/>
    <cellStyle name="Linked Cell" xfId="276"/>
    <cellStyle name="Neitrāls" xfId="277"/>
    <cellStyle name="Neitrāls 2" xfId="278"/>
    <cellStyle name="Neitrāls 3" xfId="279"/>
    <cellStyle name="Neitrāls 4" xfId="280"/>
    <cellStyle name="Neutral" xfId="281"/>
    <cellStyle name="Norm੎੎" xfId="282"/>
    <cellStyle name="Normaali_light-98_gun" xfId="283"/>
    <cellStyle name="Normal 10" xfId="284"/>
    <cellStyle name="Normal 10 2" xfId="285"/>
    <cellStyle name="Normal 11" xfId="286"/>
    <cellStyle name="Normal 11 2" xfId="287"/>
    <cellStyle name="Normal 11 3" xfId="288"/>
    <cellStyle name="Normal 11 4" xfId="289"/>
    <cellStyle name="Normal 11 4 2" xfId="290"/>
    <cellStyle name="Normal 12" xfId="291"/>
    <cellStyle name="Normal 12 4" xfId="292"/>
    <cellStyle name="Normal 13" xfId="293"/>
    <cellStyle name="Normal 14" xfId="294"/>
    <cellStyle name="Normal 15_1.TS_IS" xfId="295"/>
    <cellStyle name="Normal 2" xfId="296"/>
    <cellStyle name="Normal 2 2" xfId="297"/>
    <cellStyle name="Normal 2 2 2" xfId="298"/>
    <cellStyle name="Normal 2 2 2 2" xfId="299"/>
    <cellStyle name="Normal 2 2 3" xfId="300"/>
    <cellStyle name="Normal 2 2 4" xfId="301"/>
    <cellStyle name="Normal 2 2 5" xfId="302"/>
    <cellStyle name="Normal 2 2 6" xfId="303"/>
    <cellStyle name="Normal 2 2_celt_darbi" xfId="304"/>
    <cellStyle name="Normal 2 3" xfId="305"/>
    <cellStyle name="Normal 2 3 2" xfId="306"/>
    <cellStyle name="Normal 2 3 3" xfId="307"/>
    <cellStyle name="Normal 2 3 4" xfId="308"/>
    <cellStyle name="Normal 2 3 5" xfId="309"/>
    <cellStyle name="Normal 2 3_DOP" xfId="310"/>
    <cellStyle name="Normal 2 4" xfId="311"/>
    <cellStyle name="Normal 2_ail" xfId="312"/>
    <cellStyle name="Normal 27" xfId="313"/>
    <cellStyle name="Normal 3" xfId="314"/>
    <cellStyle name="Normal 3 10" xfId="315"/>
    <cellStyle name="Normal 3 11" xfId="316"/>
    <cellStyle name="Normal 3 2" xfId="317"/>
    <cellStyle name="Normal 3 2 2" xfId="318"/>
    <cellStyle name="Normal 3 2 2 2" xfId="319"/>
    <cellStyle name="Normal 3 2_SAT" xfId="320"/>
    <cellStyle name="Normal 3 3" xfId="321"/>
    <cellStyle name="Normal 3 4" xfId="322"/>
    <cellStyle name="Normal 3 5" xfId="323"/>
    <cellStyle name="Normal 3 6" xfId="324"/>
    <cellStyle name="Normal 3 7" xfId="325"/>
    <cellStyle name="Normal 3 8" xfId="326"/>
    <cellStyle name="Normal 3 9" xfId="327"/>
    <cellStyle name="Normal 3_apk" xfId="328"/>
    <cellStyle name="Normal 31" xfId="329"/>
    <cellStyle name="Normal 4" xfId="330"/>
    <cellStyle name="Normal 4 2" xfId="331"/>
    <cellStyle name="Normal 4 3" xfId="332"/>
    <cellStyle name="Normal 4 4" xfId="333"/>
    <cellStyle name="Normal 4 5" xfId="334"/>
    <cellStyle name="Normal 4_Siltumtrase" xfId="335"/>
    <cellStyle name="Normal 44" xfId="336"/>
    <cellStyle name="Normal 5" xfId="337"/>
    <cellStyle name="Normal 5 2" xfId="338"/>
    <cellStyle name="Normal 5 2 3" xfId="339"/>
    <cellStyle name="Normal 5 2_SAT" xfId="340"/>
    <cellStyle name="Normal 5 4 2" xfId="341"/>
    <cellStyle name="Normal 5_celt_darbi" xfId="342"/>
    <cellStyle name="Normal 6" xfId="343"/>
    <cellStyle name="Normal 6 2" xfId="344"/>
    <cellStyle name="Normal 6 3" xfId="345"/>
    <cellStyle name="Normal 6 4" xfId="346"/>
    <cellStyle name="Normal 6_DOP" xfId="347"/>
    <cellStyle name="Normal 68" xfId="348"/>
    <cellStyle name="Normal 7" xfId="349"/>
    <cellStyle name="Normal 7 2" xfId="350"/>
    <cellStyle name="Normal 70" xfId="351"/>
    <cellStyle name="Normal 72 10" xfId="352"/>
    <cellStyle name="Normal 74 10" xfId="353"/>
    <cellStyle name="Normal 78" xfId="354"/>
    <cellStyle name="Normal 79" xfId="355"/>
    <cellStyle name="Normal 8" xfId="356"/>
    <cellStyle name="Normal 9" xfId="357"/>
    <cellStyle name="Normal_Jumts_1" xfId="358"/>
    <cellStyle name="Normal_Log_dur" xfId="359"/>
    <cellStyle name="Normal_RS_spec_vent_17.05" xfId="360"/>
    <cellStyle name="Normal_Sheet2" xfId="361"/>
    <cellStyle name="Normal_Sheet2 2" xfId="362"/>
    <cellStyle name="Normal_Sheet5" xfId="363"/>
    <cellStyle name="Normal_tame" xfId="364"/>
    <cellStyle name="Normal_Tame no RDSD_magistrale" xfId="365"/>
    <cellStyle name="Normal_UAS" xfId="366"/>
    <cellStyle name="Nosaukums" xfId="367"/>
    <cellStyle name="Nosaukums 2" xfId="368"/>
    <cellStyle name="Nosaukums 3" xfId="369"/>
    <cellStyle name="Nosaukums 4" xfId="370"/>
    <cellStyle name="Note" xfId="371"/>
    <cellStyle name="Note 2" xfId="372"/>
    <cellStyle name="Output" xfId="373"/>
    <cellStyle name="Parastais 2" xfId="374"/>
    <cellStyle name="Parastais 5" xfId="375"/>
    <cellStyle name="Parastais 7" xfId="376"/>
    <cellStyle name="Parastais_Izveerstaa_taame-forma" xfId="377"/>
    <cellStyle name="Parasts 2" xfId="378"/>
    <cellStyle name="Parasts 2 2" xfId="379"/>
    <cellStyle name="Parasts 2 3" xfId="380"/>
    <cellStyle name="Parasts 2 4" xfId="381"/>
    <cellStyle name="Paskaidrojošs teksts" xfId="382"/>
    <cellStyle name="Paskaidrojošs teksts 2" xfId="383"/>
    <cellStyle name="Paskaidrojošs teksts 3" xfId="384"/>
    <cellStyle name="Paskaidrojošs teksts 4" xfId="385"/>
    <cellStyle name="Pārbaudes šūna" xfId="386"/>
    <cellStyle name="Pārbaudes šūna 2" xfId="387"/>
    <cellStyle name="Pārbaudes šūna 3" xfId="388"/>
    <cellStyle name="Pārbaudes šūna 4" xfId="389"/>
    <cellStyle name="Percent" xfId="390"/>
    <cellStyle name="Percent 2" xfId="391"/>
    <cellStyle name="Percent 3" xfId="392"/>
    <cellStyle name="Piezīme" xfId="393"/>
    <cellStyle name="Piezīme 2" xfId="394"/>
    <cellStyle name="Piezīme 3" xfId="395"/>
    <cellStyle name="Piezīme 4" xfId="396"/>
    <cellStyle name="Position" xfId="397"/>
    <cellStyle name="Result" xfId="398"/>
    <cellStyle name="Result 1" xfId="399"/>
    <cellStyle name="Result2" xfId="400"/>
    <cellStyle name="Result2 1" xfId="401"/>
    <cellStyle name="Result2 2" xfId="402"/>
    <cellStyle name="Result2 3" xfId="403"/>
    <cellStyle name="Saistīta šūna" xfId="404"/>
    <cellStyle name="Saistītā šūna" xfId="405"/>
    <cellStyle name="Saistītā šūna 2" xfId="406"/>
    <cellStyle name="Saistītā šūna 3" xfId="407"/>
    <cellStyle name="Saistītā šūna 4" xfId="408"/>
    <cellStyle name="Slikts" xfId="409"/>
    <cellStyle name="Slikts 2" xfId="410"/>
    <cellStyle name="Slikts 3" xfId="411"/>
    <cellStyle name="Slikts 4" xfId="412"/>
    <cellStyle name="Standard_cm_Master" xfId="413"/>
    <cellStyle name="Stils 1" xfId="414"/>
    <cellStyle name="Style 1" xfId="415"/>
    <cellStyle name="Style 1 2" xfId="416"/>
    <cellStyle name="Style 1 2 2" xfId="417"/>
    <cellStyle name="Style 1 2 2 2" xfId="418"/>
    <cellStyle name="Style 1 2 2_SAT" xfId="419"/>
    <cellStyle name="Style 1 2_SAT" xfId="420"/>
    <cellStyle name="Style 1_AR" xfId="421"/>
    <cellStyle name="Style 2" xfId="422"/>
    <cellStyle name="Style 2 2" xfId="423"/>
    <cellStyle name="Style 2_BK" xfId="424"/>
    <cellStyle name="Style 3" xfId="425"/>
    <cellStyle name="Title" xfId="426"/>
    <cellStyle name="Total" xfId="427"/>
    <cellStyle name="Unit" xfId="428"/>
    <cellStyle name="Virsraksts 1" xfId="429"/>
    <cellStyle name="Virsraksts 1 2" xfId="430"/>
    <cellStyle name="Virsraksts 1 3" xfId="431"/>
    <cellStyle name="Virsraksts 1 4" xfId="432"/>
    <cellStyle name="Virsraksts 2" xfId="433"/>
    <cellStyle name="Virsraksts 2 2" xfId="434"/>
    <cellStyle name="Virsraksts 2 3" xfId="435"/>
    <cellStyle name="Virsraksts 2 4" xfId="436"/>
    <cellStyle name="Virsraksts 3" xfId="437"/>
    <cellStyle name="Virsraksts 3 2" xfId="438"/>
    <cellStyle name="Virsraksts 3 3" xfId="439"/>
    <cellStyle name="Virsraksts 3 4" xfId="440"/>
    <cellStyle name="Virsraksts 4" xfId="441"/>
    <cellStyle name="Virsraksts 4 2" xfId="442"/>
    <cellStyle name="Virsraksts 4 3" xfId="443"/>
    <cellStyle name="Virsraksts 4 4" xfId="444"/>
    <cellStyle name="Währung [0]_Nossner_Brücke" xfId="445"/>
    <cellStyle name="Währung_en_Master" xfId="446"/>
    <cellStyle name="Warning Text" xfId="447"/>
    <cellStyle name="Обычный 13" xfId="448"/>
    <cellStyle name="Обычный 2" xfId="449"/>
    <cellStyle name="Обычный 3" xfId="450"/>
    <cellStyle name="Обычный 4" xfId="451"/>
    <cellStyle name="Обычный 5" xfId="452"/>
    <cellStyle name="Обычный 6" xfId="453"/>
    <cellStyle name="Обычный 7" xfId="454"/>
    <cellStyle name="Стиль 1" xfId="455"/>
    <cellStyle name="Стиль 2" xfId="456"/>
  </cellStyles>
  <dxfs count="5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47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sheetPr>
  <dimension ref="A1:J59"/>
  <sheetViews>
    <sheetView showZeros="0" zoomScalePageLayoutView="0" workbookViewId="0" topLeftCell="A22">
      <selection activeCell="E53" sqref="A1:E53"/>
    </sheetView>
  </sheetViews>
  <sheetFormatPr defaultColWidth="11.421875" defaultRowHeight="15"/>
  <cols>
    <col min="1" max="1" width="6.57421875" style="35" customWidth="1"/>
    <col min="2" max="2" width="39.421875" style="42" customWidth="1"/>
    <col min="3" max="3" width="11.28125" style="35" customWidth="1"/>
    <col min="4" max="5" width="11.28125" style="52" customWidth="1"/>
    <col min="6" max="6" width="11.421875" style="21" customWidth="1"/>
    <col min="7" max="10" width="11.421875" style="21" hidden="1" customWidth="1"/>
    <col min="11" max="16384" width="11.421875" style="21" customWidth="1"/>
  </cols>
  <sheetData>
    <row r="1" spans="1:5" ht="13.5" customHeight="1">
      <c r="A1" s="501" t="s">
        <v>1314</v>
      </c>
      <c r="B1" s="501"/>
      <c r="C1" s="501"/>
      <c r="D1" s="501"/>
      <c r="E1" s="501"/>
    </row>
    <row r="2" spans="1:5" ht="15.75" customHeight="1">
      <c r="A2" s="502" t="s">
        <v>285</v>
      </c>
      <c r="B2" s="502"/>
      <c r="C2" s="502"/>
      <c r="D2" s="502"/>
      <c r="E2" s="502"/>
    </row>
    <row r="3" spans="1:5" ht="13.5" customHeight="1">
      <c r="A3" s="503" t="s">
        <v>20</v>
      </c>
      <c r="B3" s="503"/>
      <c r="C3" s="503"/>
      <c r="D3" s="503"/>
      <c r="E3" s="503"/>
    </row>
    <row r="4" spans="1:5" ht="32.25" customHeight="1">
      <c r="A4" s="498" t="s">
        <v>286</v>
      </c>
      <c r="B4" s="498"/>
      <c r="C4" s="498"/>
      <c r="D4" s="498"/>
      <c r="E4" s="498"/>
    </row>
    <row r="5" spans="1:5" ht="30.75" customHeight="1">
      <c r="A5" s="498" t="s">
        <v>287</v>
      </c>
      <c r="B5" s="498"/>
      <c r="C5" s="498"/>
      <c r="D5" s="498"/>
      <c r="E5" s="498"/>
    </row>
    <row r="6" spans="1:5" ht="15.75" customHeight="1">
      <c r="A6" s="498" t="s">
        <v>288</v>
      </c>
      <c r="B6" s="498"/>
      <c r="C6" s="498"/>
      <c r="D6" s="498"/>
      <c r="E6" s="498"/>
    </row>
    <row r="7" spans="1:5" ht="15.75" customHeight="1">
      <c r="A7" s="498" t="s">
        <v>289</v>
      </c>
      <c r="B7" s="498"/>
      <c r="C7" s="498"/>
      <c r="D7" s="498"/>
      <c r="E7" s="498"/>
    </row>
    <row r="8" spans="1:5" ht="15.75" customHeight="1">
      <c r="A8" s="499" t="s">
        <v>21</v>
      </c>
      <c r="B8" s="499" t="s">
        <v>22</v>
      </c>
      <c r="C8" s="499" t="s">
        <v>23</v>
      </c>
      <c r="D8" s="500" t="s">
        <v>24</v>
      </c>
      <c r="E8" s="500" t="s">
        <v>1316</v>
      </c>
    </row>
    <row r="9" spans="1:5" ht="71.25" customHeight="1">
      <c r="A9" s="499"/>
      <c r="B9" s="499"/>
      <c r="C9" s="499"/>
      <c r="D9" s="500"/>
      <c r="E9" s="500"/>
    </row>
    <row r="10" spans="1:5" ht="12.75">
      <c r="A10" s="2">
        <v>1</v>
      </c>
      <c r="B10" s="2">
        <v>2</v>
      </c>
      <c r="C10" s="2">
        <v>3</v>
      </c>
      <c r="D10" s="375">
        <v>4</v>
      </c>
      <c r="E10" s="375">
        <v>5</v>
      </c>
    </row>
    <row r="11" spans="1:5" ht="12.75">
      <c r="A11" s="2"/>
      <c r="B11" s="2"/>
      <c r="C11" s="2"/>
      <c r="D11" s="375"/>
      <c r="E11" s="375"/>
    </row>
    <row r="12" spans="1:5" ht="12.75">
      <c r="A12" s="392">
        <v>1</v>
      </c>
      <c r="B12" s="89" t="s">
        <v>290</v>
      </c>
      <c r="C12" s="2"/>
      <c r="D12" s="375"/>
      <c r="E12" s="375"/>
    </row>
    <row r="13" spans="1:5" s="51" customFormat="1" ht="12.75">
      <c r="A13" s="88" t="s">
        <v>38</v>
      </c>
      <c r="B13" s="132" t="s">
        <v>291</v>
      </c>
      <c r="C13" s="133" t="s">
        <v>25</v>
      </c>
      <c r="D13" s="134">
        <v>1</v>
      </c>
      <c r="E13" s="134"/>
    </row>
    <row r="14" spans="1:5" s="51" customFormat="1" ht="15.75" customHeight="1">
      <c r="A14" s="88" t="s">
        <v>39</v>
      </c>
      <c r="B14" s="132" t="s">
        <v>292</v>
      </c>
      <c r="C14" s="133" t="s">
        <v>25</v>
      </c>
      <c r="D14" s="134">
        <v>6</v>
      </c>
      <c r="E14" s="134"/>
    </row>
    <row r="15" spans="1:5" s="87" customFormat="1" ht="12.75">
      <c r="A15" s="91"/>
      <c r="B15" s="139" t="s">
        <v>293</v>
      </c>
      <c r="C15" s="92"/>
      <c r="D15" s="120"/>
      <c r="E15" s="120"/>
    </row>
    <row r="16" spans="1:5" s="87" customFormat="1" ht="12.75">
      <c r="A16" s="93"/>
      <c r="B16" s="393" t="s">
        <v>268</v>
      </c>
      <c r="C16" s="90"/>
      <c r="D16" s="394"/>
      <c r="E16" s="394"/>
    </row>
    <row r="17" spans="1:5" s="87" customFormat="1" ht="38.25">
      <c r="A17" s="135" t="s">
        <v>294</v>
      </c>
      <c r="B17" s="136" t="s">
        <v>295</v>
      </c>
      <c r="C17" s="137" t="s">
        <v>25</v>
      </c>
      <c r="D17" s="138">
        <v>7</v>
      </c>
      <c r="E17" s="138"/>
    </row>
    <row r="18" spans="1:5" s="87" customFormat="1" ht="12.75">
      <c r="A18" s="135" t="s">
        <v>297</v>
      </c>
      <c r="B18" s="136" t="s">
        <v>296</v>
      </c>
      <c r="C18" s="311" t="s">
        <v>25</v>
      </c>
      <c r="D18" s="313">
        <v>2</v>
      </c>
      <c r="E18" s="313"/>
    </row>
    <row r="19" spans="1:5" s="87" customFormat="1" ht="51">
      <c r="A19" s="135" t="s">
        <v>299</v>
      </c>
      <c r="B19" s="136" t="s">
        <v>298</v>
      </c>
      <c r="C19" s="311" t="s">
        <v>25</v>
      </c>
      <c r="D19" s="313">
        <v>8</v>
      </c>
      <c r="E19" s="313"/>
    </row>
    <row r="20" spans="1:5" s="87" customFormat="1" ht="25.5">
      <c r="A20" s="135" t="s">
        <v>300</v>
      </c>
      <c r="B20" s="136" t="s">
        <v>301</v>
      </c>
      <c r="C20" s="311" t="s">
        <v>18</v>
      </c>
      <c r="D20" s="312">
        <v>56.7</v>
      </c>
      <c r="E20" s="312"/>
    </row>
    <row r="21" spans="1:5" s="51" customFormat="1" ht="12.75">
      <c r="A21" s="91"/>
      <c r="B21" s="139" t="s">
        <v>302</v>
      </c>
      <c r="C21" s="92"/>
      <c r="D21" s="120"/>
      <c r="E21" s="120"/>
    </row>
    <row r="22" spans="1:7" s="51" customFormat="1" ht="12.75">
      <c r="A22" s="135" t="s">
        <v>303</v>
      </c>
      <c r="B22" s="395" t="s">
        <v>195</v>
      </c>
      <c r="C22" s="311"/>
      <c r="D22" s="312"/>
      <c r="E22" s="312"/>
      <c r="G22" s="115"/>
    </row>
    <row r="23" spans="1:7" s="51" customFormat="1" ht="12.75">
      <c r="A23" s="80" t="s">
        <v>309</v>
      </c>
      <c r="B23" s="396" t="s">
        <v>196</v>
      </c>
      <c r="C23" s="397" t="s">
        <v>16</v>
      </c>
      <c r="D23" s="398">
        <v>24.2</v>
      </c>
      <c r="E23" s="398"/>
      <c r="G23" s="116"/>
    </row>
    <row r="24" spans="1:7" s="51" customFormat="1" ht="25.5">
      <c r="A24" s="80"/>
      <c r="B24" s="399" t="s">
        <v>304</v>
      </c>
      <c r="C24" s="311" t="s">
        <v>16</v>
      </c>
      <c r="D24" s="313">
        <v>17.2</v>
      </c>
      <c r="E24" s="313"/>
      <c r="G24" s="116"/>
    </row>
    <row r="25" spans="1:7" s="51" customFormat="1" ht="25.5">
      <c r="A25" s="80"/>
      <c r="B25" s="399" t="s">
        <v>305</v>
      </c>
      <c r="C25" s="311" t="s">
        <v>16</v>
      </c>
      <c r="D25" s="313">
        <v>2.31</v>
      </c>
      <c r="E25" s="313"/>
      <c r="G25" s="116"/>
    </row>
    <row r="26" spans="1:7" s="51" customFormat="1" ht="12.75">
      <c r="A26" s="80"/>
      <c r="B26" s="399" t="s">
        <v>306</v>
      </c>
      <c r="C26" s="311" t="s">
        <v>16</v>
      </c>
      <c r="D26" s="313">
        <v>4.5</v>
      </c>
      <c r="E26" s="313"/>
      <c r="G26" s="116"/>
    </row>
    <row r="27" spans="1:7" s="51" customFormat="1" ht="25.5">
      <c r="A27" s="80" t="s">
        <v>308</v>
      </c>
      <c r="B27" s="400" t="s">
        <v>307</v>
      </c>
      <c r="C27" s="311" t="s">
        <v>16</v>
      </c>
      <c r="D27" s="312">
        <v>24.2</v>
      </c>
      <c r="E27" s="312"/>
      <c r="G27" s="116"/>
    </row>
    <row r="28" spans="1:7" s="51" customFormat="1" ht="12.75">
      <c r="A28" s="80"/>
      <c r="B28" s="401"/>
      <c r="C28" s="402"/>
      <c r="D28" s="403"/>
      <c r="E28" s="403"/>
      <c r="G28" s="116"/>
    </row>
    <row r="29" spans="1:7" s="51" customFormat="1" ht="12.75">
      <c r="A29" s="80" t="s">
        <v>312</v>
      </c>
      <c r="B29" s="401" t="s">
        <v>310</v>
      </c>
      <c r="C29" s="402" t="s">
        <v>16</v>
      </c>
      <c r="D29" s="403">
        <v>8.4</v>
      </c>
      <c r="E29" s="403"/>
      <c r="G29" s="116"/>
    </row>
    <row r="30" spans="1:7" s="51" customFormat="1" ht="25.5">
      <c r="A30" s="80"/>
      <c r="B30" s="399" t="s">
        <v>304</v>
      </c>
      <c r="C30" s="311" t="s">
        <v>16</v>
      </c>
      <c r="D30" s="312">
        <v>3.06</v>
      </c>
      <c r="E30" s="312"/>
      <c r="G30" s="116"/>
    </row>
    <row r="31" spans="1:7" s="51" customFormat="1" ht="25.5">
      <c r="A31" s="80"/>
      <c r="B31" s="399" t="s">
        <v>311</v>
      </c>
      <c r="C31" s="311" t="s">
        <v>16</v>
      </c>
      <c r="D31" s="312">
        <v>4.54</v>
      </c>
      <c r="E31" s="312"/>
      <c r="G31" s="116"/>
    </row>
    <row r="32" spans="1:7" s="51" customFormat="1" ht="25.5">
      <c r="A32" s="80"/>
      <c r="B32" s="399" t="s">
        <v>305</v>
      </c>
      <c r="C32" s="311" t="s">
        <v>16</v>
      </c>
      <c r="D32" s="312">
        <v>0.82</v>
      </c>
      <c r="E32" s="312"/>
      <c r="G32" s="116"/>
    </row>
    <row r="33" spans="1:7" s="51" customFormat="1" ht="25.5">
      <c r="A33" s="80" t="s">
        <v>313</v>
      </c>
      <c r="B33" s="400" t="s">
        <v>307</v>
      </c>
      <c r="C33" s="311" t="s">
        <v>16</v>
      </c>
      <c r="D33" s="312">
        <v>8.4</v>
      </c>
      <c r="E33" s="312"/>
      <c r="G33" s="116"/>
    </row>
    <row r="34" spans="1:7" s="51" customFormat="1" ht="12.75">
      <c r="A34" s="80"/>
      <c r="B34" s="400"/>
      <c r="C34" s="311"/>
      <c r="D34" s="312"/>
      <c r="E34" s="312"/>
      <c r="G34" s="116"/>
    </row>
    <row r="35" spans="1:7" s="51" customFormat="1" ht="12.75">
      <c r="A35" s="80" t="s">
        <v>318</v>
      </c>
      <c r="B35" s="404" t="s">
        <v>314</v>
      </c>
      <c r="C35" s="337" t="s">
        <v>16</v>
      </c>
      <c r="D35" s="405">
        <v>585.65</v>
      </c>
      <c r="E35" s="405"/>
      <c r="G35" s="116"/>
    </row>
    <row r="36" spans="1:7" s="51" customFormat="1" ht="25.5">
      <c r="A36" s="80"/>
      <c r="B36" s="406" t="s">
        <v>304</v>
      </c>
      <c r="C36" s="270" t="s">
        <v>16</v>
      </c>
      <c r="D36" s="61">
        <v>389.65</v>
      </c>
      <c r="E36" s="61"/>
      <c r="G36" s="116"/>
    </row>
    <row r="37" spans="1:7" s="51" customFormat="1" ht="25.5">
      <c r="A37" s="80"/>
      <c r="B37" s="407" t="s">
        <v>311</v>
      </c>
      <c r="C37" s="137" t="s">
        <v>16</v>
      </c>
      <c r="D37" s="138">
        <v>30.6</v>
      </c>
      <c r="E37" s="138"/>
      <c r="G37" s="116"/>
    </row>
    <row r="38" spans="1:7" s="51" customFormat="1" ht="12.75">
      <c r="A38" s="80"/>
      <c r="B38" s="407" t="s">
        <v>306</v>
      </c>
      <c r="C38" s="137" t="s">
        <v>16</v>
      </c>
      <c r="D38" s="138">
        <v>119.95</v>
      </c>
      <c r="E38" s="138"/>
      <c r="G38" s="116"/>
    </row>
    <row r="39" spans="1:5" s="51" customFormat="1" ht="25.5">
      <c r="A39" s="88"/>
      <c r="B39" s="408" t="s">
        <v>305</v>
      </c>
      <c r="C39" s="137" t="s">
        <v>16</v>
      </c>
      <c r="D39" s="138">
        <v>44.51</v>
      </c>
      <c r="E39" s="138"/>
    </row>
    <row r="40" spans="1:5" s="87" customFormat="1" ht="25.5">
      <c r="A40" s="80" t="s">
        <v>319</v>
      </c>
      <c r="B40" s="409" t="s">
        <v>307</v>
      </c>
      <c r="C40" s="137" t="s">
        <v>16</v>
      </c>
      <c r="D40" s="138">
        <v>585.65</v>
      </c>
      <c r="E40" s="138"/>
    </row>
    <row r="41" spans="1:5" s="87" customFormat="1" ht="12.75">
      <c r="A41" s="93"/>
      <c r="B41" s="410"/>
      <c r="C41" s="397"/>
      <c r="D41" s="411"/>
      <c r="E41" s="411"/>
    </row>
    <row r="42" spans="1:10" s="51" customFormat="1" ht="12.75">
      <c r="A42" s="80" t="s">
        <v>320</v>
      </c>
      <c r="B42" s="410" t="s">
        <v>315</v>
      </c>
      <c r="C42" s="397" t="s">
        <v>16</v>
      </c>
      <c r="D42" s="411">
        <v>127.4</v>
      </c>
      <c r="E42" s="411"/>
      <c r="G42" s="117"/>
      <c r="H42" s="118"/>
      <c r="I42" s="119"/>
      <c r="J42" s="119"/>
    </row>
    <row r="43" spans="1:8" s="51" customFormat="1" ht="25.5">
      <c r="A43" s="88"/>
      <c r="B43" s="408" t="s">
        <v>304</v>
      </c>
      <c r="C43" s="137" t="s">
        <v>16</v>
      </c>
      <c r="D43" s="138">
        <v>86</v>
      </c>
      <c r="E43" s="138"/>
      <c r="G43" s="97"/>
      <c r="H43" s="116"/>
    </row>
    <row r="44" spans="1:8" s="51" customFormat="1" ht="25.5">
      <c r="A44" s="88"/>
      <c r="B44" s="408" t="s">
        <v>311</v>
      </c>
      <c r="C44" s="137" t="s">
        <v>16</v>
      </c>
      <c r="D44" s="138">
        <v>27.13</v>
      </c>
      <c r="E44" s="138"/>
      <c r="G44" s="97"/>
      <c r="H44" s="116"/>
    </row>
    <row r="45" spans="1:8" s="51" customFormat="1" ht="25.5">
      <c r="A45" s="88"/>
      <c r="B45" s="408" t="s">
        <v>305</v>
      </c>
      <c r="C45" s="137" t="s">
        <v>16</v>
      </c>
      <c r="D45" s="138">
        <v>13.87</v>
      </c>
      <c r="E45" s="138"/>
      <c r="G45" s="97"/>
      <c r="H45" s="116"/>
    </row>
    <row r="46" spans="1:8" s="51" customFormat="1" ht="25.5">
      <c r="A46" s="80" t="s">
        <v>321</v>
      </c>
      <c r="B46" s="409" t="s">
        <v>307</v>
      </c>
      <c r="C46" s="137" t="s">
        <v>16</v>
      </c>
      <c r="D46" s="138">
        <v>127</v>
      </c>
      <c r="E46" s="138"/>
      <c r="G46" s="97"/>
      <c r="H46" s="116"/>
    </row>
    <row r="47" spans="1:8" s="51" customFormat="1" ht="12.75">
      <c r="A47" s="88"/>
      <c r="B47" s="409"/>
      <c r="C47" s="137"/>
      <c r="D47" s="138"/>
      <c r="E47" s="138"/>
      <c r="G47" s="97"/>
      <c r="H47" s="116"/>
    </row>
    <row r="48" spans="1:8" s="51" customFormat="1" ht="38.25">
      <c r="A48" s="88" t="s">
        <v>322</v>
      </c>
      <c r="B48" s="409" t="s">
        <v>316</v>
      </c>
      <c r="C48" s="137" t="s">
        <v>18</v>
      </c>
      <c r="D48" s="138">
        <v>85</v>
      </c>
      <c r="E48" s="138"/>
      <c r="G48" s="97"/>
      <c r="H48" s="116"/>
    </row>
    <row r="49" spans="1:8" s="51" customFormat="1" ht="25.5">
      <c r="A49" s="88" t="s">
        <v>323</v>
      </c>
      <c r="B49" s="409" t="s">
        <v>317</v>
      </c>
      <c r="C49" s="137" t="s">
        <v>18</v>
      </c>
      <c r="D49" s="138">
        <v>339.8</v>
      </c>
      <c r="E49" s="138"/>
      <c r="G49" s="97"/>
      <c r="H49" s="116"/>
    </row>
    <row r="50" spans="1:5" s="51" customFormat="1" ht="12.75">
      <c r="A50" s="91"/>
      <c r="B50" s="139" t="s">
        <v>324</v>
      </c>
      <c r="C50" s="92"/>
      <c r="D50" s="120"/>
      <c r="E50" s="120"/>
    </row>
    <row r="51" spans="1:5" s="51" customFormat="1" ht="12.75">
      <c r="A51" s="295"/>
      <c r="B51" s="12" t="s">
        <v>12</v>
      </c>
      <c r="C51" s="292"/>
      <c r="D51" s="293"/>
      <c r="E51" s="293"/>
    </row>
    <row r="52" spans="1:5" s="51" customFormat="1" ht="102">
      <c r="A52" s="295"/>
      <c r="B52" s="14" t="s">
        <v>17</v>
      </c>
      <c r="C52" s="292"/>
      <c r="D52" s="293"/>
      <c r="E52" s="293"/>
    </row>
    <row r="53" spans="1:6" ht="12.75">
      <c r="A53" s="297"/>
      <c r="B53" s="299" t="s">
        <v>325</v>
      </c>
      <c r="C53" s="298"/>
      <c r="D53" s="300"/>
      <c r="E53" s="300"/>
      <c r="F53" s="140"/>
    </row>
    <row r="54" spans="1:5" ht="38.25" customHeight="1">
      <c r="A54" s="141"/>
      <c r="B54" s="391"/>
      <c r="C54" s="142"/>
      <c r="D54" s="143"/>
      <c r="E54" s="143"/>
    </row>
    <row r="55" spans="1:5" ht="12.75">
      <c r="A55" s="43"/>
      <c r="B55" s="144"/>
      <c r="C55" s="43"/>
      <c r="D55" s="43"/>
      <c r="E55" s="43"/>
    </row>
    <row r="56" spans="1:5" ht="12.75">
      <c r="A56" s="43"/>
      <c r="B56" s="43"/>
      <c r="C56" s="43"/>
      <c r="D56" s="43"/>
      <c r="E56" s="43"/>
    </row>
    <row r="57" spans="1:2" ht="12.75">
      <c r="A57" s="44"/>
      <c r="B57" s="43"/>
    </row>
    <row r="58" spans="3:5" ht="12.75">
      <c r="C58" s="21"/>
      <c r="D58" s="51"/>
      <c r="E58" s="51"/>
    </row>
    <row r="59" ht="12.75">
      <c r="B59" s="45"/>
    </row>
  </sheetData>
  <sheetProtection/>
  <mergeCells count="12">
    <mergeCell ref="A1:E1"/>
    <mergeCell ref="A2:E2"/>
    <mergeCell ref="A3:E3"/>
    <mergeCell ref="A4:E4"/>
    <mergeCell ref="A5:E5"/>
    <mergeCell ref="A6:E6"/>
    <mergeCell ref="A7:E7"/>
    <mergeCell ref="A8:A9"/>
    <mergeCell ref="E8:E9"/>
    <mergeCell ref="B8:B9"/>
    <mergeCell ref="C8:C9"/>
    <mergeCell ref="D8:D9"/>
  </mergeCells>
  <printOptions/>
  <pageMargins left="0.7086614173228347" right="0.7086614173228347" top="0.7480314960629921" bottom="0.7480314960629921" header="0.31496062992125984" footer="0.31496062992125984"/>
  <pageSetup horizontalDpi="600" verticalDpi="600" orientation="landscape" paperSize="9" scale="81" r:id="rId1"/>
  <colBreaks count="1" manualBreakCount="1">
    <brk id="5" max="65535" man="1"/>
  </colBreaks>
</worksheet>
</file>

<file path=xl/worksheets/sheet10.xml><?xml version="1.0" encoding="utf-8"?>
<worksheet xmlns="http://schemas.openxmlformats.org/spreadsheetml/2006/main" xmlns:r="http://schemas.openxmlformats.org/officeDocument/2006/relationships">
  <sheetPr>
    <tabColor theme="9" tint="-0.4999699890613556"/>
    <pageSetUpPr fitToPage="1"/>
  </sheetPr>
  <dimension ref="A1:F279"/>
  <sheetViews>
    <sheetView showZeros="0" zoomScalePageLayoutView="0" workbookViewId="0" topLeftCell="A262">
      <selection activeCell="F275" sqref="A1:F275"/>
    </sheetView>
  </sheetViews>
  <sheetFormatPr defaultColWidth="11.421875" defaultRowHeight="15"/>
  <cols>
    <col min="1" max="1" width="6.421875" style="52" customWidth="1"/>
    <col min="2" max="2" width="39.421875" style="77" customWidth="1"/>
    <col min="3" max="3" width="17.140625" style="77" customWidth="1"/>
    <col min="4" max="5" width="13.421875" style="52" customWidth="1"/>
    <col min="6" max="6" width="13.421875" style="51" customWidth="1"/>
    <col min="7" max="16384" width="11.421875" style="51" customWidth="1"/>
  </cols>
  <sheetData>
    <row r="1" spans="1:5" ht="12.75">
      <c r="A1" s="534" t="s">
        <v>1315</v>
      </c>
      <c r="B1" s="534"/>
      <c r="C1" s="534"/>
      <c r="D1" s="534"/>
      <c r="E1" s="534"/>
    </row>
    <row r="2" spans="1:5" ht="15.75" customHeight="1">
      <c r="A2" s="504" t="s">
        <v>566</v>
      </c>
      <c r="B2" s="504"/>
      <c r="C2" s="504"/>
      <c r="D2" s="504"/>
      <c r="E2" s="504"/>
    </row>
    <row r="3" spans="1:5" ht="12.75">
      <c r="A3" s="505" t="s">
        <v>20</v>
      </c>
      <c r="B3" s="505"/>
      <c r="C3" s="505"/>
      <c r="D3" s="505"/>
      <c r="E3" s="505"/>
    </row>
    <row r="4" spans="1:5" ht="32.25" customHeight="1">
      <c r="A4" s="498" t="s">
        <v>286</v>
      </c>
      <c r="B4" s="498"/>
      <c r="C4" s="498"/>
      <c r="D4" s="498"/>
      <c r="E4" s="498"/>
    </row>
    <row r="5" spans="1:5" ht="30.75" customHeight="1">
      <c r="A5" s="498" t="s">
        <v>287</v>
      </c>
      <c r="B5" s="498"/>
      <c r="C5" s="498"/>
      <c r="D5" s="498"/>
      <c r="E5" s="498"/>
    </row>
    <row r="6" spans="1:5" ht="15.75" customHeight="1">
      <c r="A6" s="498" t="s">
        <v>288</v>
      </c>
      <c r="B6" s="498"/>
      <c r="C6" s="498"/>
      <c r="D6" s="498"/>
      <c r="E6" s="498"/>
    </row>
    <row r="7" spans="1:5" ht="15.75" customHeight="1">
      <c r="A7" s="498" t="s">
        <v>289</v>
      </c>
      <c r="B7" s="498"/>
      <c r="C7" s="498"/>
      <c r="D7" s="498"/>
      <c r="E7" s="498"/>
    </row>
    <row r="8" spans="1:5" ht="12.75">
      <c r="A8" s="75"/>
      <c r="B8" s="366"/>
      <c r="C8" s="366"/>
      <c r="D8" s="75"/>
      <c r="E8" s="75"/>
    </row>
    <row r="9" spans="1:6" ht="15.75" customHeight="1">
      <c r="A9" s="500" t="s">
        <v>21</v>
      </c>
      <c r="B9" s="500" t="s">
        <v>22</v>
      </c>
      <c r="C9" s="535" t="s">
        <v>572</v>
      </c>
      <c r="D9" s="500" t="s">
        <v>23</v>
      </c>
      <c r="E9" s="500" t="s">
        <v>24</v>
      </c>
      <c r="F9" s="500" t="s">
        <v>1316</v>
      </c>
    </row>
    <row r="10" spans="1:6" ht="71.25" customHeight="1">
      <c r="A10" s="500"/>
      <c r="B10" s="500"/>
      <c r="C10" s="535"/>
      <c r="D10" s="500"/>
      <c r="E10" s="500"/>
      <c r="F10" s="500"/>
    </row>
    <row r="11" spans="1:6" ht="12.75">
      <c r="A11" s="375">
        <v>1</v>
      </c>
      <c r="B11" s="375">
        <v>2</v>
      </c>
      <c r="C11" s="375">
        <v>3</v>
      </c>
      <c r="D11" s="375">
        <v>4</v>
      </c>
      <c r="E11" s="375">
        <v>5</v>
      </c>
      <c r="F11" s="448">
        <v>6</v>
      </c>
    </row>
    <row r="12" spans="1:6" ht="15.75" customHeight="1">
      <c r="A12" s="375"/>
      <c r="B12" s="158" t="s">
        <v>567</v>
      </c>
      <c r="C12" s="404"/>
      <c r="D12" s="160"/>
      <c r="E12" s="160"/>
      <c r="F12" s="417"/>
    </row>
    <row r="13" spans="1:6" ht="12.75">
      <c r="A13" s="159"/>
      <c r="B13" s="163" t="s">
        <v>573</v>
      </c>
      <c r="C13" s="164"/>
      <c r="D13" s="36"/>
      <c r="E13" s="162"/>
      <c r="F13" s="417"/>
    </row>
    <row r="14" spans="1:6" ht="25.5">
      <c r="A14" s="165" t="s">
        <v>2</v>
      </c>
      <c r="B14" s="149" t="s">
        <v>574</v>
      </c>
      <c r="C14" s="164" t="s">
        <v>569</v>
      </c>
      <c r="D14" s="36" t="s">
        <v>18</v>
      </c>
      <c r="E14" s="36">
        <v>887</v>
      </c>
      <c r="F14" s="417"/>
    </row>
    <row r="15" spans="1:6" ht="25.5">
      <c r="A15" s="165" t="s">
        <v>3</v>
      </c>
      <c r="B15" s="149" t="s">
        <v>574</v>
      </c>
      <c r="C15" s="164" t="s">
        <v>570</v>
      </c>
      <c r="D15" s="36" t="s">
        <v>18</v>
      </c>
      <c r="E15" s="36">
        <v>30</v>
      </c>
      <c r="F15" s="417"/>
    </row>
    <row r="16" spans="1:6" ht="25.5">
      <c r="A16" s="165" t="s">
        <v>4</v>
      </c>
      <c r="B16" s="149" t="s">
        <v>574</v>
      </c>
      <c r="C16" s="164" t="s">
        <v>571</v>
      </c>
      <c r="D16" s="36" t="s">
        <v>18</v>
      </c>
      <c r="E16" s="36">
        <v>13</v>
      </c>
      <c r="F16" s="417"/>
    </row>
    <row r="17" spans="1:6" ht="25.5">
      <c r="A17" s="165" t="s">
        <v>26</v>
      </c>
      <c r="B17" s="149" t="s">
        <v>575</v>
      </c>
      <c r="C17" s="373" t="s">
        <v>576</v>
      </c>
      <c r="D17" s="36" t="s">
        <v>18</v>
      </c>
      <c r="E17" s="36">
        <v>30</v>
      </c>
      <c r="F17" s="417"/>
    </row>
    <row r="18" spans="1:6" ht="18" customHeight="1">
      <c r="A18" s="165" t="s">
        <v>15</v>
      </c>
      <c r="B18" s="382" t="s">
        <v>577</v>
      </c>
      <c r="C18" s="383" t="s">
        <v>578</v>
      </c>
      <c r="D18" s="386" t="s">
        <v>339</v>
      </c>
      <c r="E18" s="465">
        <v>4</v>
      </c>
      <c r="F18" s="417"/>
    </row>
    <row r="19" spans="1:6" s="87" customFormat="1" ht="18" customHeight="1">
      <c r="A19" s="165" t="s">
        <v>221</v>
      </c>
      <c r="B19" s="382" t="s">
        <v>577</v>
      </c>
      <c r="C19" s="383" t="s">
        <v>579</v>
      </c>
      <c r="D19" s="386" t="s">
        <v>339</v>
      </c>
      <c r="E19" s="465">
        <v>2</v>
      </c>
      <c r="F19" s="418"/>
    </row>
    <row r="20" spans="1:6" ht="18" customHeight="1">
      <c r="A20" s="165" t="s">
        <v>225</v>
      </c>
      <c r="B20" s="382" t="s">
        <v>577</v>
      </c>
      <c r="C20" s="383" t="s">
        <v>580</v>
      </c>
      <c r="D20" s="386" t="s">
        <v>339</v>
      </c>
      <c r="E20" s="465">
        <v>2</v>
      </c>
      <c r="F20" s="417"/>
    </row>
    <row r="21" spans="1:6" s="87" customFormat="1" ht="18" customHeight="1">
      <c r="A21" s="165" t="s">
        <v>226</v>
      </c>
      <c r="B21" s="382" t="s">
        <v>1243</v>
      </c>
      <c r="C21" s="383" t="s">
        <v>570</v>
      </c>
      <c r="D21" s="386" t="s">
        <v>339</v>
      </c>
      <c r="E21" s="465">
        <v>2</v>
      </c>
      <c r="F21" s="418"/>
    </row>
    <row r="22" spans="1:6" s="87" customFormat="1" ht="18" customHeight="1">
      <c r="A22" s="165" t="s">
        <v>222</v>
      </c>
      <c r="B22" s="382" t="s">
        <v>1243</v>
      </c>
      <c r="C22" s="383" t="s">
        <v>571</v>
      </c>
      <c r="D22" s="386" t="s">
        <v>339</v>
      </c>
      <c r="E22" s="465">
        <v>2</v>
      </c>
      <c r="F22" s="418"/>
    </row>
    <row r="23" spans="1:6" s="87" customFormat="1" ht="18" customHeight="1">
      <c r="A23" s="165" t="s">
        <v>227</v>
      </c>
      <c r="B23" s="382" t="s">
        <v>1244</v>
      </c>
      <c r="C23" s="383" t="s">
        <v>569</v>
      </c>
      <c r="D23" s="386" t="s">
        <v>339</v>
      </c>
      <c r="E23" s="465">
        <v>4</v>
      </c>
      <c r="F23" s="418"/>
    </row>
    <row r="24" spans="1:6" s="87" customFormat="1" ht="18" customHeight="1">
      <c r="A24" s="165" t="s">
        <v>228</v>
      </c>
      <c r="B24" s="382" t="s">
        <v>581</v>
      </c>
      <c r="C24" s="383"/>
      <c r="D24" s="386" t="s">
        <v>329</v>
      </c>
      <c r="E24" s="465">
        <v>3</v>
      </c>
      <c r="F24" s="418"/>
    </row>
    <row r="25" spans="1:6" s="87" customFormat="1" ht="18" customHeight="1">
      <c r="A25" s="165" t="s">
        <v>229</v>
      </c>
      <c r="B25" s="382" t="s">
        <v>582</v>
      </c>
      <c r="C25" s="383"/>
      <c r="D25" s="386" t="s">
        <v>339</v>
      </c>
      <c r="E25" s="465">
        <v>8</v>
      </c>
      <c r="F25" s="418"/>
    </row>
    <row r="26" spans="1:6" s="87" customFormat="1" ht="18" customHeight="1">
      <c r="A26" s="165" t="s">
        <v>230</v>
      </c>
      <c r="B26" s="382" t="s">
        <v>583</v>
      </c>
      <c r="C26" s="383"/>
      <c r="D26" s="386" t="s">
        <v>339</v>
      </c>
      <c r="E26" s="465">
        <v>4</v>
      </c>
      <c r="F26" s="418"/>
    </row>
    <row r="27" spans="1:6" ht="18" customHeight="1">
      <c r="A27" s="165" t="s">
        <v>231</v>
      </c>
      <c r="B27" s="382" t="s">
        <v>584</v>
      </c>
      <c r="C27" s="383"/>
      <c r="D27" s="386" t="s">
        <v>585</v>
      </c>
      <c r="E27" s="465">
        <v>8</v>
      </c>
      <c r="F27" s="417"/>
    </row>
    <row r="28" spans="1:6" ht="18" customHeight="1">
      <c r="A28" s="165" t="s">
        <v>232</v>
      </c>
      <c r="B28" s="382" t="s">
        <v>586</v>
      </c>
      <c r="C28" s="383"/>
      <c r="D28" s="386" t="s">
        <v>339</v>
      </c>
      <c r="E28" s="465">
        <v>70</v>
      </c>
      <c r="F28" s="417"/>
    </row>
    <row r="29" spans="1:6" ht="25.5">
      <c r="A29" s="165" t="s">
        <v>233</v>
      </c>
      <c r="B29" s="382" t="s">
        <v>587</v>
      </c>
      <c r="C29" s="383"/>
      <c r="D29" s="386" t="s">
        <v>339</v>
      </c>
      <c r="E29" s="465">
        <v>2</v>
      </c>
      <c r="F29" s="417"/>
    </row>
    <row r="30" spans="1:6" ht="25.5">
      <c r="A30" s="165" t="s">
        <v>234</v>
      </c>
      <c r="B30" s="382" t="s">
        <v>588</v>
      </c>
      <c r="C30" s="383"/>
      <c r="D30" s="386" t="s">
        <v>339</v>
      </c>
      <c r="E30" s="465">
        <v>164</v>
      </c>
      <c r="F30" s="417"/>
    </row>
    <row r="31" spans="1:6" ht="25.5">
      <c r="A31" s="165" t="s">
        <v>235</v>
      </c>
      <c r="B31" s="382" t="s">
        <v>589</v>
      </c>
      <c r="C31" s="383"/>
      <c r="D31" s="386" t="s">
        <v>18</v>
      </c>
      <c r="E31" s="465">
        <v>960</v>
      </c>
      <c r="F31" s="417"/>
    </row>
    <row r="32" spans="1:6" ht="15.75" customHeight="1">
      <c r="A32" s="161"/>
      <c r="B32" s="466" t="s">
        <v>590</v>
      </c>
      <c r="C32" s="383"/>
      <c r="D32" s="386"/>
      <c r="E32" s="465"/>
      <c r="F32" s="417"/>
    </row>
    <row r="33" spans="1:6" s="87" customFormat="1" ht="15.75" customHeight="1">
      <c r="A33" s="161">
        <v>1</v>
      </c>
      <c r="B33" s="382" t="s">
        <v>591</v>
      </c>
      <c r="C33" s="383"/>
      <c r="D33" s="386" t="s">
        <v>18</v>
      </c>
      <c r="E33" s="465">
        <v>8</v>
      </c>
      <c r="F33" s="418"/>
    </row>
    <row r="34" spans="1:6" ht="15.75" customHeight="1">
      <c r="A34" s="161"/>
      <c r="B34" s="466" t="s">
        <v>281</v>
      </c>
      <c r="C34" s="383"/>
      <c r="D34" s="386"/>
      <c r="E34" s="465"/>
      <c r="F34" s="417"/>
    </row>
    <row r="35" spans="1:6" s="87" customFormat="1" ht="15.75" customHeight="1">
      <c r="A35" s="161">
        <v>1</v>
      </c>
      <c r="B35" s="382" t="s">
        <v>592</v>
      </c>
      <c r="C35" s="383"/>
      <c r="D35" s="386" t="s">
        <v>354</v>
      </c>
      <c r="E35" s="465">
        <v>1300</v>
      </c>
      <c r="F35" s="418"/>
    </row>
    <row r="36" spans="1:6" ht="15.75" customHeight="1">
      <c r="A36" s="161">
        <v>2</v>
      </c>
      <c r="B36" s="382" t="s">
        <v>593</v>
      </c>
      <c r="C36" s="383"/>
      <c r="D36" s="386" t="s">
        <v>354</v>
      </c>
      <c r="E36" s="465">
        <v>68</v>
      </c>
      <c r="F36" s="417"/>
    </row>
    <row r="37" spans="1:6" ht="14.25">
      <c r="A37" s="161">
        <v>3</v>
      </c>
      <c r="B37" s="382" t="s">
        <v>594</v>
      </c>
      <c r="C37" s="383"/>
      <c r="D37" s="386" t="s">
        <v>354</v>
      </c>
      <c r="E37" s="465">
        <v>80</v>
      </c>
      <c r="F37" s="417"/>
    </row>
    <row r="38" spans="1:6" s="87" customFormat="1" ht="17.25" customHeight="1">
      <c r="A38" s="161">
        <v>4</v>
      </c>
      <c r="B38" s="382" t="s">
        <v>595</v>
      </c>
      <c r="C38" s="383"/>
      <c r="D38" s="386" t="s">
        <v>354</v>
      </c>
      <c r="E38" s="465">
        <v>520</v>
      </c>
      <c r="F38" s="449"/>
    </row>
    <row r="39" spans="1:6" ht="25.5">
      <c r="A39" s="161">
        <v>5</v>
      </c>
      <c r="B39" s="382" t="s">
        <v>596</v>
      </c>
      <c r="C39" s="383"/>
      <c r="D39" s="386" t="s">
        <v>354</v>
      </c>
      <c r="E39" s="465">
        <v>768</v>
      </c>
      <c r="F39" s="450"/>
    </row>
    <row r="40" spans="1:6" ht="14.25" customHeight="1">
      <c r="A40" s="161"/>
      <c r="B40" s="466" t="s">
        <v>597</v>
      </c>
      <c r="C40" s="383"/>
      <c r="D40" s="386"/>
      <c r="E40" s="465"/>
      <c r="F40" s="417"/>
    </row>
    <row r="41" spans="1:6" ht="14.25" customHeight="1">
      <c r="A41" s="161">
        <v>1</v>
      </c>
      <c r="B41" s="382" t="s">
        <v>598</v>
      </c>
      <c r="C41" s="383"/>
      <c r="D41" s="386" t="s">
        <v>329</v>
      </c>
      <c r="E41" s="465">
        <v>4</v>
      </c>
      <c r="F41" s="417"/>
    </row>
    <row r="42" spans="1:6" ht="14.25" customHeight="1">
      <c r="A42" s="161">
        <v>2</v>
      </c>
      <c r="B42" s="382" t="s">
        <v>599</v>
      </c>
      <c r="C42" s="383"/>
      <c r="D42" s="386" t="s">
        <v>339</v>
      </c>
      <c r="E42" s="465">
        <v>4</v>
      </c>
      <c r="F42" s="417"/>
    </row>
    <row r="43" spans="1:6" ht="12.75">
      <c r="A43" s="161">
        <v>3</v>
      </c>
      <c r="B43" s="382" t="s">
        <v>600</v>
      </c>
      <c r="C43" s="383"/>
      <c r="D43" s="386" t="s">
        <v>339</v>
      </c>
      <c r="E43" s="465">
        <v>4</v>
      </c>
      <c r="F43" s="417"/>
    </row>
    <row r="44" spans="1:6" ht="15" customHeight="1">
      <c r="A44" s="161"/>
      <c r="B44" s="166" t="s">
        <v>601</v>
      </c>
      <c r="C44" s="164"/>
      <c r="D44" s="36"/>
      <c r="E44" s="162"/>
      <c r="F44" s="417"/>
    </row>
    <row r="45" spans="1:6" ht="15" customHeight="1">
      <c r="A45" s="161">
        <v>1</v>
      </c>
      <c r="B45" s="149" t="s">
        <v>602</v>
      </c>
      <c r="C45" s="164" t="s">
        <v>603</v>
      </c>
      <c r="D45" s="36" t="s">
        <v>18</v>
      </c>
      <c r="E45" s="162">
        <v>60</v>
      </c>
      <c r="F45" s="417"/>
    </row>
    <row r="46" spans="1:6" ht="15" customHeight="1">
      <c r="A46" s="161">
        <v>2</v>
      </c>
      <c r="B46" s="149" t="s">
        <v>602</v>
      </c>
      <c r="C46" s="164" t="s">
        <v>580</v>
      </c>
      <c r="D46" s="36" t="s">
        <v>18</v>
      </c>
      <c r="E46" s="162">
        <v>66</v>
      </c>
      <c r="F46" s="417"/>
    </row>
    <row r="47" spans="1:6" ht="15" customHeight="1">
      <c r="A47" s="161">
        <v>3</v>
      </c>
      <c r="B47" s="149" t="s">
        <v>602</v>
      </c>
      <c r="C47" s="164" t="s">
        <v>579</v>
      </c>
      <c r="D47" s="36" t="s">
        <v>18</v>
      </c>
      <c r="E47" s="162">
        <v>10</v>
      </c>
      <c r="F47" s="417"/>
    </row>
    <row r="48" spans="1:6" ht="15" customHeight="1">
      <c r="A48" s="161">
        <v>4</v>
      </c>
      <c r="B48" s="149" t="s">
        <v>602</v>
      </c>
      <c r="C48" s="164" t="s">
        <v>578</v>
      </c>
      <c r="D48" s="36" t="s">
        <v>18</v>
      </c>
      <c r="E48" s="162">
        <v>24</v>
      </c>
      <c r="F48" s="417"/>
    </row>
    <row r="49" spans="1:6" s="87" customFormat="1" ht="15" customHeight="1">
      <c r="A49" s="161">
        <v>5</v>
      </c>
      <c r="B49" s="149" t="s">
        <v>604</v>
      </c>
      <c r="C49" s="164" t="s">
        <v>578</v>
      </c>
      <c r="D49" s="36" t="s">
        <v>18</v>
      </c>
      <c r="E49" s="162">
        <v>903</v>
      </c>
      <c r="F49" s="418"/>
    </row>
    <row r="50" spans="1:6" ht="12.75">
      <c r="A50" s="161">
        <v>6</v>
      </c>
      <c r="B50" s="149" t="s">
        <v>605</v>
      </c>
      <c r="C50" s="162" t="s">
        <v>607</v>
      </c>
      <c r="D50" s="36" t="s">
        <v>606</v>
      </c>
      <c r="E50" s="162">
        <v>91</v>
      </c>
      <c r="F50" s="417"/>
    </row>
    <row r="51" spans="1:6" ht="12.75">
      <c r="A51" s="161">
        <v>7</v>
      </c>
      <c r="B51" s="374" t="s">
        <v>608</v>
      </c>
      <c r="C51" s="164" t="s">
        <v>609</v>
      </c>
      <c r="D51" s="36" t="s">
        <v>18</v>
      </c>
      <c r="E51" s="162">
        <v>45</v>
      </c>
      <c r="F51" s="417"/>
    </row>
    <row r="52" spans="1:6" ht="12.75">
      <c r="A52" s="161">
        <v>8</v>
      </c>
      <c r="B52" s="374" t="s">
        <v>608</v>
      </c>
      <c r="C52" s="164" t="s">
        <v>610</v>
      </c>
      <c r="D52" s="36" t="s">
        <v>18</v>
      </c>
      <c r="E52" s="162">
        <v>21</v>
      </c>
      <c r="F52" s="417"/>
    </row>
    <row r="53" spans="1:6" ht="12.75">
      <c r="A53" s="161">
        <v>9</v>
      </c>
      <c r="B53" s="374" t="s">
        <v>608</v>
      </c>
      <c r="C53" s="164" t="s">
        <v>611</v>
      </c>
      <c r="D53" s="36" t="s">
        <v>18</v>
      </c>
      <c r="E53" s="162">
        <v>12</v>
      </c>
      <c r="F53" s="417"/>
    </row>
    <row r="54" spans="1:6" ht="12.75">
      <c r="A54" s="161">
        <v>10</v>
      </c>
      <c r="B54" s="149" t="s">
        <v>612</v>
      </c>
      <c r="C54" s="167"/>
      <c r="D54" s="36" t="s">
        <v>339</v>
      </c>
      <c r="E54" s="162">
        <v>1</v>
      </c>
      <c r="F54" s="417"/>
    </row>
    <row r="55" spans="1:6" ht="14.25" customHeight="1">
      <c r="A55" s="161">
        <v>11</v>
      </c>
      <c r="B55" s="149" t="s">
        <v>613</v>
      </c>
      <c r="C55" s="164" t="s">
        <v>579</v>
      </c>
      <c r="D55" s="36" t="s">
        <v>329</v>
      </c>
      <c r="E55" s="162">
        <v>76</v>
      </c>
      <c r="F55" s="417"/>
    </row>
    <row r="56" spans="1:6" ht="14.25" customHeight="1">
      <c r="A56" s="161">
        <v>12</v>
      </c>
      <c r="B56" s="149" t="s">
        <v>614</v>
      </c>
      <c r="C56" s="164" t="s">
        <v>579</v>
      </c>
      <c r="D56" s="36" t="s">
        <v>329</v>
      </c>
      <c r="E56" s="162">
        <v>5</v>
      </c>
      <c r="F56" s="417"/>
    </row>
    <row r="57" spans="1:6" ht="14.25" customHeight="1">
      <c r="A57" s="166"/>
      <c r="B57" s="166" t="s">
        <v>615</v>
      </c>
      <c r="C57" s="162"/>
      <c r="D57" s="36"/>
      <c r="E57" s="162"/>
      <c r="F57" s="417"/>
    </row>
    <row r="58" spans="1:6" ht="14.25" customHeight="1">
      <c r="A58" s="168">
        <v>1</v>
      </c>
      <c r="B58" s="149" t="s">
        <v>616</v>
      </c>
      <c r="C58" s="162"/>
      <c r="D58" s="36" t="s">
        <v>353</v>
      </c>
      <c r="E58" s="162">
        <v>30</v>
      </c>
      <c r="F58" s="417"/>
    </row>
    <row r="59" spans="1:6" ht="25.5">
      <c r="A59" s="161">
        <v>2</v>
      </c>
      <c r="B59" s="149" t="s">
        <v>617</v>
      </c>
      <c r="C59" s="162"/>
      <c r="D59" s="36" t="s">
        <v>353</v>
      </c>
      <c r="E59" s="162">
        <v>640</v>
      </c>
      <c r="F59" s="417"/>
    </row>
    <row r="60" spans="1:6" s="87" customFormat="1" ht="14.25" customHeight="1">
      <c r="A60" s="161">
        <v>3</v>
      </c>
      <c r="B60" s="169" t="s">
        <v>618</v>
      </c>
      <c r="C60" s="162"/>
      <c r="D60" s="36"/>
      <c r="E60" s="162"/>
      <c r="F60" s="418"/>
    </row>
    <row r="61" spans="1:6" s="87" customFormat="1" ht="14.25" customHeight="1">
      <c r="A61" s="161"/>
      <c r="B61" s="166" t="s">
        <v>716</v>
      </c>
      <c r="C61" s="162"/>
      <c r="D61" s="36"/>
      <c r="E61" s="162"/>
      <c r="F61" s="418"/>
    </row>
    <row r="62" spans="1:6" s="87" customFormat="1" ht="14.25" customHeight="1">
      <c r="A62" s="161">
        <v>1</v>
      </c>
      <c r="B62" s="389" t="s">
        <v>838</v>
      </c>
      <c r="C62" s="164" t="s">
        <v>569</v>
      </c>
      <c r="D62" s="36" t="s">
        <v>18</v>
      </c>
      <c r="E62" s="162">
        <v>887</v>
      </c>
      <c r="F62" s="418"/>
    </row>
    <row r="63" spans="1:6" s="87" customFormat="1" ht="14.25" customHeight="1">
      <c r="A63" s="161">
        <v>2</v>
      </c>
      <c r="B63" s="389" t="s">
        <v>838</v>
      </c>
      <c r="C63" s="164" t="s">
        <v>570</v>
      </c>
      <c r="D63" s="36" t="s">
        <v>18</v>
      </c>
      <c r="E63" s="162">
        <v>30</v>
      </c>
      <c r="F63" s="418"/>
    </row>
    <row r="64" spans="1:6" s="87" customFormat="1" ht="14.25" customHeight="1">
      <c r="A64" s="161">
        <v>3</v>
      </c>
      <c r="B64" s="389" t="s">
        <v>838</v>
      </c>
      <c r="C64" s="164" t="s">
        <v>571</v>
      </c>
      <c r="D64" s="36" t="s">
        <v>18</v>
      </c>
      <c r="E64" s="162">
        <v>13</v>
      </c>
      <c r="F64" s="418"/>
    </row>
    <row r="65" spans="1:6" s="87" customFormat="1" ht="14.25" customHeight="1">
      <c r="A65" s="161">
        <v>4</v>
      </c>
      <c r="B65" s="389" t="s">
        <v>839</v>
      </c>
      <c r="C65" s="383" t="s">
        <v>571</v>
      </c>
      <c r="D65" s="386" t="s">
        <v>18</v>
      </c>
      <c r="E65" s="465">
        <v>16</v>
      </c>
      <c r="F65" s="418"/>
    </row>
    <row r="66" spans="1:6" s="87" customFormat="1" ht="14.25" customHeight="1">
      <c r="A66" s="161">
        <v>5</v>
      </c>
      <c r="B66" s="389" t="s">
        <v>840</v>
      </c>
      <c r="C66" s="164" t="s">
        <v>841</v>
      </c>
      <c r="D66" s="36" t="s">
        <v>339</v>
      </c>
      <c r="E66" s="162">
        <v>2</v>
      </c>
      <c r="F66" s="418"/>
    </row>
    <row r="67" spans="1:6" s="87" customFormat="1" ht="14.25" customHeight="1">
      <c r="A67" s="161">
        <v>6</v>
      </c>
      <c r="B67" s="389" t="s">
        <v>842</v>
      </c>
      <c r="C67" s="164" t="s">
        <v>843</v>
      </c>
      <c r="D67" s="36" t="s">
        <v>339</v>
      </c>
      <c r="E67" s="162">
        <v>2</v>
      </c>
      <c r="F67" s="418"/>
    </row>
    <row r="68" spans="1:6" s="87" customFormat="1" ht="14.25" customHeight="1">
      <c r="A68" s="161">
        <v>7</v>
      </c>
      <c r="B68" s="388" t="s">
        <v>1298</v>
      </c>
      <c r="C68" s="164" t="s">
        <v>845</v>
      </c>
      <c r="D68" s="36" t="s">
        <v>339</v>
      </c>
      <c r="E68" s="162">
        <v>6</v>
      </c>
      <c r="F68" s="418"/>
    </row>
    <row r="69" spans="1:6" s="87" customFormat="1" ht="14.25" customHeight="1">
      <c r="A69" s="161">
        <v>8</v>
      </c>
      <c r="B69" s="388" t="s">
        <v>1245</v>
      </c>
      <c r="C69" s="383" t="s">
        <v>845</v>
      </c>
      <c r="D69" s="386" t="s">
        <v>339</v>
      </c>
      <c r="E69" s="465">
        <v>2</v>
      </c>
      <c r="F69" s="418"/>
    </row>
    <row r="70" spans="1:6" s="87" customFormat="1" ht="26.25" customHeight="1">
      <c r="A70" s="161">
        <v>9</v>
      </c>
      <c r="B70" s="388" t="s">
        <v>1299</v>
      </c>
      <c r="C70" s="383" t="s">
        <v>845</v>
      </c>
      <c r="D70" s="386" t="s">
        <v>339</v>
      </c>
      <c r="E70" s="465">
        <v>2</v>
      </c>
      <c r="F70" s="418"/>
    </row>
    <row r="71" spans="1:6" s="87" customFormat="1" ht="26.25" customHeight="1">
      <c r="A71" s="161">
        <v>10</v>
      </c>
      <c r="B71" s="388" t="s">
        <v>1300</v>
      </c>
      <c r="C71" s="164" t="s">
        <v>845</v>
      </c>
      <c r="D71" s="36" t="s">
        <v>339</v>
      </c>
      <c r="E71" s="162">
        <v>2</v>
      </c>
      <c r="F71" s="418"/>
    </row>
    <row r="72" spans="1:6" s="87" customFormat="1" ht="14.25" customHeight="1">
      <c r="A72" s="161">
        <v>11</v>
      </c>
      <c r="B72" s="388" t="s">
        <v>1301</v>
      </c>
      <c r="C72" s="164" t="s">
        <v>845</v>
      </c>
      <c r="D72" s="36" t="s">
        <v>339</v>
      </c>
      <c r="E72" s="162">
        <v>2</v>
      </c>
      <c r="F72" s="418"/>
    </row>
    <row r="73" spans="1:6" s="87" customFormat="1" ht="14.25" customHeight="1">
      <c r="A73" s="161">
        <v>12</v>
      </c>
      <c r="B73" s="388" t="s">
        <v>1302</v>
      </c>
      <c r="C73" s="164" t="s">
        <v>845</v>
      </c>
      <c r="D73" s="36" t="s">
        <v>339</v>
      </c>
      <c r="E73" s="162">
        <v>2</v>
      </c>
      <c r="F73" s="418"/>
    </row>
    <row r="74" spans="1:6" s="87" customFormat="1" ht="14.25" customHeight="1">
      <c r="A74" s="161">
        <v>13</v>
      </c>
      <c r="B74" s="388" t="s">
        <v>1246</v>
      </c>
      <c r="C74" s="164" t="s">
        <v>845</v>
      </c>
      <c r="D74" s="36" t="s">
        <v>339</v>
      </c>
      <c r="E74" s="162">
        <v>2</v>
      </c>
      <c r="F74" s="418"/>
    </row>
    <row r="75" spans="1:6" s="87" customFormat="1" ht="14.25" customHeight="1">
      <c r="A75" s="161">
        <v>14</v>
      </c>
      <c r="B75" s="388" t="s">
        <v>846</v>
      </c>
      <c r="C75" s="383" t="s">
        <v>845</v>
      </c>
      <c r="D75" s="386" t="s">
        <v>339</v>
      </c>
      <c r="E75" s="465">
        <v>2</v>
      </c>
      <c r="F75" s="418"/>
    </row>
    <row r="76" spans="1:6" s="87" customFormat="1" ht="14.25" customHeight="1">
      <c r="A76" s="161">
        <v>15</v>
      </c>
      <c r="B76" s="388" t="s">
        <v>847</v>
      </c>
      <c r="C76" s="383" t="s">
        <v>570</v>
      </c>
      <c r="D76" s="386" t="s">
        <v>339</v>
      </c>
      <c r="E76" s="465">
        <v>2</v>
      </c>
      <c r="F76" s="418"/>
    </row>
    <row r="77" spans="1:6" s="87" customFormat="1" ht="28.5" customHeight="1">
      <c r="A77" s="161">
        <v>16</v>
      </c>
      <c r="B77" s="388" t="s">
        <v>848</v>
      </c>
      <c r="C77" s="383" t="s">
        <v>570</v>
      </c>
      <c r="D77" s="386" t="s">
        <v>339</v>
      </c>
      <c r="E77" s="465">
        <v>1</v>
      </c>
      <c r="F77" s="418"/>
    </row>
    <row r="78" spans="1:6" s="87" customFormat="1" ht="30" customHeight="1">
      <c r="A78" s="161">
        <v>17</v>
      </c>
      <c r="B78" s="388" t="s">
        <v>849</v>
      </c>
      <c r="C78" s="383" t="s">
        <v>570</v>
      </c>
      <c r="D78" s="386" t="s">
        <v>339</v>
      </c>
      <c r="E78" s="465">
        <v>1</v>
      </c>
      <c r="F78" s="418"/>
    </row>
    <row r="79" spans="1:6" s="87" customFormat="1" ht="33" customHeight="1">
      <c r="A79" s="161">
        <v>18</v>
      </c>
      <c r="B79" s="388" t="s">
        <v>1303</v>
      </c>
      <c r="C79" s="383" t="s">
        <v>850</v>
      </c>
      <c r="D79" s="386" t="s">
        <v>339</v>
      </c>
      <c r="E79" s="465">
        <v>1</v>
      </c>
      <c r="F79" s="418"/>
    </row>
    <row r="80" spans="1:6" s="87" customFormat="1" ht="33" customHeight="1">
      <c r="A80" s="161">
        <v>19</v>
      </c>
      <c r="B80" s="388" t="s">
        <v>1304</v>
      </c>
      <c r="C80" s="383" t="s">
        <v>850</v>
      </c>
      <c r="D80" s="386" t="s">
        <v>339</v>
      </c>
      <c r="E80" s="465">
        <v>1</v>
      </c>
      <c r="F80" s="418"/>
    </row>
    <row r="81" spans="1:6" s="87" customFormat="1" ht="33" customHeight="1">
      <c r="A81" s="161">
        <v>20</v>
      </c>
      <c r="B81" s="388" t="s">
        <v>1310</v>
      </c>
      <c r="C81" s="387" t="s">
        <v>571</v>
      </c>
      <c r="D81" s="386" t="s">
        <v>339</v>
      </c>
      <c r="E81" s="465">
        <v>1</v>
      </c>
      <c r="F81" s="418"/>
    </row>
    <row r="82" spans="1:6" s="87" customFormat="1" ht="33" customHeight="1">
      <c r="A82" s="161">
        <v>21</v>
      </c>
      <c r="B82" s="388" t="s">
        <v>1311</v>
      </c>
      <c r="C82" s="383" t="s">
        <v>571</v>
      </c>
      <c r="D82" s="386" t="s">
        <v>339</v>
      </c>
      <c r="E82" s="465">
        <v>2</v>
      </c>
      <c r="F82" s="418"/>
    </row>
    <row r="83" spans="1:6" s="87" customFormat="1" ht="33" customHeight="1">
      <c r="A83" s="161">
        <v>22</v>
      </c>
      <c r="B83" s="388" t="s">
        <v>1247</v>
      </c>
      <c r="C83" s="383" t="s">
        <v>850</v>
      </c>
      <c r="D83" s="386" t="s">
        <v>339</v>
      </c>
      <c r="E83" s="465">
        <v>2</v>
      </c>
      <c r="F83" s="418"/>
    </row>
    <row r="84" spans="1:6" s="87" customFormat="1" ht="33" customHeight="1">
      <c r="A84" s="161">
        <v>23</v>
      </c>
      <c r="B84" s="388" t="s">
        <v>1248</v>
      </c>
      <c r="C84" s="383" t="s">
        <v>570</v>
      </c>
      <c r="D84" s="386" t="s">
        <v>339</v>
      </c>
      <c r="E84" s="465">
        <v>2</v>
      </c>
      <c r="F84" s="418"/>
    </row>
    <row r="85" spans="1:6" s="87" customFormat="1" ht="42" customHeight="1">
      <c r="A85" s="161">
        <v>24</v>
      </c>
      <c r="B85" s="388" t="s">
        <v>1312</v>
      </c>
      <c r="C85" s="383" t="s">
        <v>569</v>
      </c>
      <c r="D85" s="386" t="s">
        <v>339</v>
      </c>
      <c r="E85" s="465">
        <v>2</v>
      </c>
      <c r="F85" s="418"/>
    </row>
    <row r="86" spans="1:6" s="87" customFormat="1" ht="42" customHeight="1">
      <c r="A86" s="161">
        <v>25</v>
      </c>
      <c r="B86" s="388" t="s">
        <v>1249</v>
      </c>
      <c r="C86" s="383" t="s">
        <v>569</v>
      </c>
      <c r="D86" s="386" t="s">
        <v>339</v>
      </c>
      <c r="E86" s="465">
        <v>2</v>
      </c>
      <c r="F86" s="418"/>
    </row>
    <row r="87" spans="1:6" s="87" customFormat="1" ht="14.25" customHeight="1">
      <c r="A87" s="161">
        <v>26</v>
      </c>
      <c r="B87" s="382" t="s">
        <v>851</v>
      </c>
      <c r="C87" s="383" t="s">
        <v>569</v>
      </c>
      <c r="D87" s="386" t="s">
        <v>339</v>
      </c>
      <c r="E87" s="465">
        <v>8</v>
      </c>
      <c r="F87" s="418"/>
    </row>
    <row r="88" spans="1:6" s="87" customFormat="1" ht="14.25" customHeight="1">
      <c r="A88" s="161">
        <v>27</v>
      </c>
      <c r="B88" s="382" t="s">
        <v>852</v>
      </c>
      <c r="C88" s="383" t="s">
        <v>569</v>
      </c>
      <c r="D88" s="386" t="s">
        <v>339</v>
      </c>
      <c r="E88" s="465">
        <v>4</v>
      </c>
      <c r="F88" s="418"/>
    </row>
    <row r="89" spans="1:6" s="87" customFormat="1" ht="34.5" customHeight="1">
      <c r="A89" s="161">
        <v>28</v>
      </c>
      <c r="B89" s="147" t="s">
        <v>853</v>
      </c>
      <c r="C89" s="164" t="s">
        <v>569</v>
      </c>
      <c r="D89" s="36" t="s">
        <v>339</v>
      </c>
      <c r="E89" s="162">
        <v>136</v>
      </c>
      <c r="F89" s="418"/>
    </row>
    <row r="90" spans="1:6" s="87" customFormat="1" ht="34.5" customHeight="1">
      <c r="A90" s="161">
        <v>29</v>
      </c>
      <c r="B90" s="147" t="s">
        <v>853</v>
      </c>
      <c r="C90" s="164" t="s">
        <v>570</v>
      </c>
      <c r="D90" s="36" t="s">
        <v>339</v>
      </c>
      <c r="E90" s="162">
        <v>12</v>
      </c>
      <c r="F90" s="418"/>
    </row>
    <row r="91" spans="1:6" s="87" customFormat="1" ht="34.5" customHeight="1">
      <c r="A91" s="161">
        <v>30</v>
      </c>
      <c r="B91" s="149" t="s">
        <v>854</v>
      </c>
      <c r="C91" s="164" t="s">
        <v>571</v>
      </c>
      <c r="D91" s="36" t="s">
        <v>339</v>
      </c>
      <c r="E91" s="162">
        <v>10</v>
      </c>
      <c r="F91" s="418"/>
    </row>
    <row r="92" spans="1:6" s="87" customFormat="1" ht="14.25" customHeight="1">
      <c r="A92" s="161">
        <v>31</v>
      </c>
      <c r="B92" s="147" t="s">
        <v>855</v>
      </c>
      <c r="C92" s="187" t="s">
        <v>569</v>
      </c>
      <c r="D92" s="184" t="s">
        <v>339</v>
      </c>
      <c r="E92" s="184">
        <v>4</v>
      </c>
      <c r="F92" s="418"/>
    </row>
    <row r="93" spans="1:6" s="87" customFormat="1" ht="14.25" customHeight="1">
      <c r="A93" s="161">
        <v>32</v>
      </c>
      <c r="B93" s="147" t="s">
        <v>855</v>
      </c>
      <c r="C93" s="187" t="s">
        <v>570</v>
      </c>
      <c r="D93" s="184" t="s">
        <v>339</v>
      </c>
      <c r="E93" s="184">
        <v>2</v>
      </c>
      <c r="F93" s="418"/>
    </row>
    <row r="94" spans="1:6" s="87" customFormat="1" ht="14.25" customHeight="1">
      <c r="A94" s="161">
        <v>33</v>
      </c>
      <c r="B94" s="147" t="s">
        <v>855</v>
      </c>
      <c r="C94" s="187" t="s">
        <v>571</v>
      </c>
      <c r="D94" s="184" t="s">
        <v>339</v>
      </c>
      <c r="E94" s="184">
        <v>2</v>
      </c>
      <c r="F94" s="418"/>
    </row>
    <row r="95" spans="1:6" s="87" customFormat="1" ht="14.25" customHeight="1">
      <c r="A95" s="161">
        <v>34</v>
      </c>
      <c r="B95" s="147" t="s">
        <v>856</v>
      </c>
      <c r="C95" s="187" t="s">
        <v>857</v>
      </c>
      <c r="D95" s="184" t="s">
        <v>339</v>
      </c>
      <c r="E95" s="184">
        <v>4</v>
      </c>
      <c r="F95" s="418"/>
    </row>
    <row r="96" spans="1:6" s="87" customFormat="1" ht="14.25" customHeight="1">
      <c r="A96" s="161">
        <v>35</v>
      </c>
      <c r="B96" s="147" t="s">
        <v>856</v>
      </c>
      <c r="C96" s="187" t="s">
        <v>858</v>
      </c>
      <c r="D96" s="184" t="s">
        <v>339</v>
      </c>
      <c r="E96" s="184">
        <v>2</v>
      </c>
      <c r="F96" s="418"/>
    </row>
    <row r="97" spans="1:6" s="87" customFormat="1" ht="14.25" customHeight="1">
      <c r="A97" s="161">
        <v>36</v>
      </c>
      <c r="B97" s="147" t="s">
        <v>856</v>
      </c>
      <c r="C97" s="187" t="s">
        <v>859</v>
      </c>
      <c r="D97" s="184" t="s">
        <v>339</v>
      </c>
      <c r="E97" s="184">
        <v>2</v>
      </c>
      <c r="F97" s="418"/>
    </row>
    <row r="98" spans="1:6" s="87" customFormat="1" ht="14.25" customHeight="1">
      <c r="A98" s="161">
        <v>37</v>
      </c>
      <c r="B98" s="382" t="s">
        <v>860</v>
      </c>
      <c r="C98" s="383" t="s">
        <v>861</v>
      </c>
      <c r="D98" s="386" t="s">
        <v>18</v>
      </c>
      <c r="E98" s="467" t="s">
        <v>231</v>
      </c>
      <c r="F98" s="418"/>
    </row>
    <row r="99" spans="1:6" s="87" customFormat="1" ht="14.25" customHeight="1">
      <c r="A99" s="161">
        <v>38</v>
      </c>
      <c r="B99" s="149" t="s">
        <v>862</v>
      </c>
      <c r="C99" s="164" t="s">
        <v>863</v>
      </c>
      <c r="D99" s="36" t="s">
        <v>339</v>
      </c>
      <c r="E99" s="188">
        <v>2</v>
      </c>
      <c r="F99" s="418"/>
    </row>
    <row r="100" spans="1:6" s="87" customFormat="1" ht="14.25" customHeight="1">
      <c r="A100" s="161">
        <v>39</v>
      </c>
      <c r="B100" s="149" t="s">
        <v>862</v>
      </c>
      <c r="C100" s="164" t="s">
        <v>864</v>
      </c>
      <c r="D100" s="36" t="s">
        <v>339</v>
      </c>
      <c r="E100" s="188">
        <v>2</v>
      </c>
      <c r="F100" s="418"/>
    </row>
    <row r="101" spans="1:6" s="87" customFormat="1" ht="14.25" customHeight="1">
      <c r="A101" s="161">
        <v>40</v>
      </c>
      <c r="B101" s="149" t="s">
        <v>865</v>
      </c>
      <c r="C101" s="164"/>
      <c r="D101" s="36" t="s">
        <v>353</v>
      </c>
      <c r="E101" s="9" t="s">
        <v>1260</v>
      </c>
      <c r="F101" s="418"/>
    </row>
    <row r="102" spans="1:6" s="87" customFormat="1" ht="14.25" customHeight="1">
      <c r="A102" s="161">
        <v>41</v>
      </c>
      <c r="B102" s="147" t="s">
        <v>866</v>
      </c>
      <c r="C102" s="36"/>
      <c r="D102" s="36" t="s">
        <v>18</v>
      </c>
      <c r="E102" s="36">
        <v>960</v>
      </c>
      <c r="F102" s="418"/>
    </row>
    <row r="103" spans="1:6" s="87" customFormat="1" ht="27" customHeight="1">
      <c r="A103" s="161">
        <v>42</v>
      </c>
      <c r="B103" s="147" t="s">
        <v>867</v>
      </c>
      <c r="C103" s="171" t="s">
        <v>868</v>
      </c>
      <c r="D103" s="36" t="s">
        <v>18</v>
      </c>
      <c r="E103" s="162">
        <v>2</v>
      </c>
      <c r="F103" s="418"/>
    </row>
    <row r="104" spans="1:6" s="87" customFormat="1" ht="27" customHeight="1">
      <c r="A104" s="161">
        <v>43</v>
      </c>
      <c r="B104" s="147" t="s">
        <v>867</v>
      </c>
      <c r="C104" s="171" t="s">
        <v>869</v>
      </c>
      <c r="D104" s="36" t="s">
        <v>18</v>
      </c>
      <c r="E104" s="162">
        <v>2</v>
      </c>
      <c r="F104" s="418"/>
    </row>
    <row r="105" spans="1:6" s="87" customFormat="1" ht="27" customHeight="1">
      <c r="A105" s="161">
        <v>44</v>
      </c>
      <c r="B105" s="147" t="s">
        <v>867</v>
      </c>
      <c r="C105" s="171" t="s">
        <v>870</v>
      </c>
      <c r="D105" s="36" t="s">
        <v>18</v>
      </c>
      <c r="E105" s="162">
        <v>1</v>
      </c>
      <c r="F105" s="418"/>
    </row>
    <row r="106" spans="1:6" s="87" customFormat="1" ht="27" customHeight="1">
      <c r="A106" s="161">
        <v>45</v>
      </c>
      <c r="B106" s="147" t="s">
        <v>867</v>
      </c>
      <c r="C106" s="171" t="s">
        <v>871</v>
      </c>
      <c r="D106" s="36" t="s">
        <v>18</v>
      </c>
      <c r="E106" s="162">
        <v>1</v>
      </c>
      <c r="F106" s="418"/>
    </row>
    <row r="107" spans="1:6" s="87" customFormat="1" ht="27" customHeight="1">
      <c r="A107" s="161">
        <v>46</v>
      </c>
      <c r="B107" s="147" t="s">
        <v>867</v>
      </c>
      <c r="C107" s="171" t="s">
        <v>872</v>
      </c>
      <c r="D107" s="36" t="s">
        <v>18</v>
      </c>
      <c r="E107" s="162">
        <v>2</v>
      </c>
      <c r="F107" s="418"/>
    </row>
    <row r="108" spans="1:6" s="87" customFormat="1" ht="20.25" customHeight="1">
      <c r="A108" s="161">
        <v>47</v>
      </c>
      <c r="B108" s="384" t="s">
        <v>873</v>
      </c>
      <c r="C108" s="385"/>
      <c r="D108" s="385" t="s">
        <v>14</v>
      </c>
      <c r="E108" s="385">
        <v>2</v>
      </c>
      <c r="F108" s="418"/>
    </row>
    <row r="109" spans="1:6" s="87" customFormat="1" ht="20.25" customHeight="1">
      <c r="A109" s="161"/>
      <c r="B109" s="384" t="s">
        <v>1250</v>
      </c>
      <c r="C109" s="385"/>
      <c r="D109" s="385" t="s">
        <v>339</v>
      </c>
      <c r="E109" s="385">
        <v>2</v>
      </c>
      <c r="F109" s="418"/>
    </row>
    <row r="110" spans="1:6" s="87" customFormat="1" ht="20.25" customHeight="1">
      <c r="A110" s="161"/>
      <c r="B110" s="384" t="s">
        <v>874</v>
      </c>
      <c r="C110" s="385" t="s">
        <v>1251</v>
      </c>
      <c r="D110" s="385" t="s">
        <v>18</v>
      </c>
      <c r="E110" s="385">
        <v>16</v>
      </c>
      <c r="F110" s="418"/>
    </row>
    <row r="111" spans="1:6" s="87" customFormat="1" ht="20.25" customHeight="1">
      <c r="A111" s="161"/>
      <c r="B111" s="388" t="s">
        <v>1305</v>
      </c>
      <c r="C111" s="387" t="s">
        <v>1307</v>
      </c>
      <c r="D111" s="385" t="s">
        <v>18</v>
      </c>
      <c r="E111" s="385">
        <v>8</v>
      </c>
      <c r="F111" s="418"/>
    </row>
    <row r="112" spans="1:6" s="87" customFormat="1" ht="27.75" customHeight="1">
      <c r="A112" s="161"/>
      <c r="B112" s="388" t="s">
        <v>1306</v>
      </c>
      <c r="C112" s="383"/>
      <c r="D112" s="385" t="s">
        <v>14</v>
      </c>
      <c r="E112" s="386">
        <v>2</v>
      </c>
      <c r="F112" s="418"/>
    </row>
    <row r="113" spans="1:6" s="87" customFormat="1" ht="14.25" customHeight="1">
      <c r="A113" s="161">
        <v>48</v>
      </c>
      <c r="B113" s="384" t="s">
        <v>875</v>
      </c>
      <c r="C113" s="386" t="s">
        <v>876</v>
      </c>
      <c r="D113" s="386" t="s">
        <v>339</v>
      </c>
      <c r="E113" s="468" t="s">
        <v>1313</v>
      </c>
      <c r="F113" s="418"/>
    </row>
    <row r="114" spans="1:6" s="87" customFormat="1" ht="14.25" customHeight="1">
      <c r="A114" s="161">
        <v>49</v>
      </c>
      <c r="B114" s="384" t="s">
        <v>875</v>
      </c>
      <c r="C114" s="386" t="s">
        <v>877</v>
      </c>
      <c r="D114" s="386" t="s">
        <v>339</v>
      </c>
      <c r="E114" s="468" t="s">
        <v>227</v>
      </c>
      <c r="F114" s="418"/>
    </row>
    <row r="115" spans="1:6" s="87" customFormat="1" ht="27.75" customHeight="1">
      <c r="A115" s="161">
        <v>50</v>
      </c>
      <c r="B115" s="147" t="s">
        <v>878</v>
      </c>
      <c r="C115" s="164" t="s">
        <v>879</v>
      </c>
      <c r="D115" s="36" t="s">
        <v>339</v>
      </c>
      <c r="E115" s="162">
        <v>2</v>
      </c>
      <c r="F115" s="418"/>
    </row>
    <row r="116" spans="1:6" s="87" customFormat="1" ht="27.75" customHeight="1">
      <c r="A116" s="161">
        <v>51</v>
      </c>
      <c r="B116" s="147" t="s">
        <v>880</v>
      </c>
      <c r="C116" s="164" t="s">
        <v>881</v>
      </c>
      <c r="D116" s="36" t="s">
        <v>339</v>
      </c>
      <c r="E116" s="162">
        <v>1</v>
      </c>
      <c r="F116" s="418"/>
    </row>
    <row r="117" spans="1:6" s="87" customFormat="1" ht="27.75" customHeight="1">
      <c r="A117" s="161">
        <v>52</v>
      </c>
      <c r="B117" s="147" t="s">
        <v>878</v>
      </c>
      <c r="C117" s="164" t="s">
        <v>882</v>
      </c>
      <c r="D117" s="36" t="s">
        <v>339</v>
      </c>
      <c r="E117" s="162">
        <v>1</v>
      </c>
      <c r="F117" s="418"/>
    </row>
    <row r="118" spans="1:6" s="87" customFormat="1" ht="14.25" customHeight="1">
      <c r="A118" s="161">
        <v>53</v>
      </c>
      <c r="B118" s="384" t="s">
        <v>883</v>
      </c>
      <c r="C118" s="387" t="s">
        <v>1308</v>
      </c>
      <c r="D118" s="386" t="s">
        <v>339</v>
      </c>
      <c r="E118" s="465">
        <v>1</v>
      </c>
      <c r="F118" s="418"/>
    </row>
    <row r="119" spans="1:6" s="87" customFormat="1" ht="14.25" customHeight="1">
      <c r="A119" s="161">
        <v>54</v>
      </c>
      <c r="B119" s="384" t="s">
        <v>883</v>
      </c>
      <c r="C119" s="386" t="s">
        <v>884</v>
      </c>
      <c r="D119" s="386" t="s">
        <v>339</v>
      </c>
      <c r="E119" s="465">
        <v>1</v>
      </c>
      <c r="F119" s="418"/>
    </row>
    <row r="120" spans="1:6" s="87" customFormat="1" ht="14.25" customHeight="1">
      <c r="A120" s="161">
        <v>55</v>
      </c>
      <c r="B120" s="384" t="s">
        <v>883</v>
      </c>
      <c r="C120" s="386" t="s">
        <v>1253</v>
      </c>
      <c r="D120" s="386" t="s">
        <v>339</v>
      </c>
      <c r="E120" s="465">
        <v>2</v>
      </c>
      <c r="F120" s="418"/>
    </row>
    <row r="121" spans="1:6" s="87" customFormat="1" ht="14.25" customHeight="1">
      <c r="A121" s="161">
        <v>56</v>
      </c>
      <c r="B121" s="384" t="s">
        <v>885</v>
      </c>
      <c r="C121" s="379" t="s">
        <v>1309</v>
      </c>
      <c r="D121" s="386" t="s">
        <v>339</v>
      </c>
      <c r="E121" s="465">
        <v>1</v>
      </c>
      <c r="F121" s="418"/>
    </row>
    <row r="122" spans="1:6" s="87" customFormat="1" ht="14.25" customHeight="1">
      <c r="A122" s="161">
        <v>57</v>
      </c>
      <c r="B122" s="384" t="s">
        <v>885</v>
      </c>
      <c r="C122" s="386" t="s">
        <v>886</v>
      </c>
      <c r="D122" s="386" t="s">
        <v>339</v>
      </c>
      <c r="E122" s="386">
        <v>3</v>
      </c>
      <c r="F122" s="418"/>
    </row>
    <row r="123" spans="1:6" s="87" customFormat="1" ht="14.25" customHeight="1">
      <c r="A123" s="161">
        <v>28</v>
      </c>
      <c r="B123" s="384" t="s">
        <v>887</v>
      </c>
      <c r="C123" s="386" t="s">
        <v>888</v>
      </c>
      <c r="D123" s="386" t="s">
        <v>339</v>
      </c>
      <c r="E123" s="386">
        <v>5</v>
      </c>
      <c r="F123" s="418"/>
    </row>
    <row r="124" spans="1:6" s="87" customFormat="1" ht="14.25" customHeight="1">
      <c r="A124" s="161">
        <v>59</v>
      </c>
      <c r="B124" s="384" t="s">
        <v>889</v>
      </c>
      <c r="C124" s="386" t="s">
        <v>890</v>
      </c>
      <c r="D124" s="386" t="s">
        <v>339</v>
      </c>
      <c r="E124" s="386">
        <v>8</v>
      </c>
      <c r="F124" s="418"/>
    </row>
    <row r="125" spans="1:6" s="87" customFormat="1" ht="14.25" customHeight="1">
      <c r="A125" s="161">
        <v>60</v>
      </c>
      <c r="B125" s="384" t="s">
        <v>1254</v>
      </c>
      <c r="C125" s="386"/>
      <c r="D125" s="386" t="s">
        <v>339</v>
      </c>
      <c r="E125" s="386">
        <v>1</v>
      </c>
      <c r="F125" s="418"/>
    </row>
    <row r="126" spans="1:6" s="87" customFormat="1" ht="14.25" customHeight="1">
      <c r="A126" s="161">
        <v>61</v>
      </c>
      <c r="B126" s="384" t="s">
        <v>1255</v>
      </c>
      <c r="C126" s="386"/>
      <c r="D126" s="386" t="s">
        <v>339</v>
      </c>
      <c r="E126" s="386">
        <v>3</v>
      </c>
      <c r="F126" s="418"/>
    </row>
    <row r="127" spans="1:6" s="87" customFormat="1" ht="14.25" customHeight="1">
      <c r="A127" s="161">
        <v>62</v>
      </c>
      <c r="B127" s="384" t="s">
        <v>891</v>
      </c>
      <c r="C127" s="386" t="s">
        <v>892</v>
      </c>
      <c r="D127" s="386" t="s">
        <v>354</v>
      </c>
      <c r="E127" s="386">
        <v>16</v>
      </c>
      <c r="F127" s="418"/>
    </row>
    <row r="128" spans="1:6" s="87" customFormat="1" ht="14.25" customHeight="1">
      <c r="A128" s="161">
        <v>63</v>
      </c>
      <c r="B128" s="388" t="s">
        <v>891</v>
      </c>
      <c r="C128" s="386"/>
      <c r="D128" s="386" t="s">
        <v>354</v>
      </c>
      <c r="E128" s="386">
        <v>0.37</v>
      </c>
      <c r="F128" s="418"/>
    </row>
    <row r="129" spans="1:6" s="87" customFormat="1" ht="14.25" customHeight="1">
      <c r="A129" s="161">
        <v>64</v>
      </c>
      <c r="B129" s="384" t="s">
        <v>893</v>
      </c>
      <c r="C129" s="386" t="s">
        <v>894</v>
      </c>
      <c r="D129" s="386" t="s">
        <v>11</v>
      </c>
      <c r="E129" s="386">
        <v>414</v>
      </c>
      <c r="F129" s="418"/>
    </row>
    <row r="130" spans="1:6" s="87" customFormat="1" ht="33" customHeight="1">
      <c r="A130" s="161">
        <v>65</v>
      </c>
      <c r="B130" s="384" t="s">
        <v>895</v>
      </c>
      <c r="C130" s="386"/>
      <c r="D130" s="386" t="s">
        <v>354</v>
      </c>
      <c r="E130" s="386">
        <v>600</v>
      </c>
      <c r="F130" s="418"/>
    </row>
    <row r="131" spans="1:6" s="87" customFormat="1" ht="14.25" customHeight="1">
      <c r="A131" s="161">
        <v>66</v>
      </c>
      <c r="B131" s="384" t="s">
        <v>896</v>
      </c>
      <c r="C131" s="386"/>
      <c r="D131" s="386" t="s">
        <v>354</v>
      </c>
      <c r="E131" s="386">
        <v>0.48</v>
      </c>
      <c r="F131" s="418"/>
    </row>
    <row r="132" spans="1:6" s="87" customFormat="1" ht="14.25" customHeight="1">
      <c r="A132" s="161">
        <v>67</v>
      </c>
      <c r="B132" s="384" t="s">
        <v>897</v>
      </c>
      <c r="C132" s="386" t="s">
        <v>898</v>
      </c>
      <c r="D132" s="386" t="s">
        <v>353</v>
      </c>
      <c r="E132" s="386">
        <v>61</v>
      </c>
      <c r="F132" s="418"/>
    </row>
    <row r="133" spans="1:6" s="87" customFormat="1" ht="14.25" customHeight="1">
      <c r="A133" s="161">
        <v>68</v>
      </c>
      <c r="B133" s="147" t="s">
        <v>899</v>
      </c>
      <c r="C133" s="36" t="s">
        <v>900</v>
      </c>
      <c r="D133" s="36" t="s">
        <v>11</v>
      </c>
      <c r="E133" s="36">
        <v>0.15</v>
      </c>
      <c r="F133" s="418"/>
    </row>
    <row r="134" spans="1:6" s="87" customFormat="1" ht="14.25" customHeight="1">
      <c r="A134" s="161">
        <v>69</v>
      </c>
      <c r="B134" s="147" t="s">
        <v>901</v>
      </c>
      <c r="C134" s="36" t="s">
        <v>902</v>
      </c>
      <c r="D134" s="36" t="s">
        <v>11</v>
      </c>
      <c r="E134" s="36">
        <v>0.3</v>
      </c>
      <c r="F134" s="418"/>
    </row>
    <row r="135" spans="1:6" s="87" customFormat="1" ht="14.25" customHeight="1">
      <c r="A135" s="161">
        <v>70</v>
      </c>
      <c r="B135" s="147" t="s">
        <v>903</v>
      </c>
      <c r="C135" s="36"/>
      <c r="D135" s="36" t="s">
        <v>329</v>
      </c>
      <c r="E135" s="36">
        <v>1</v>
      </c>
      <c r="F135" s="418"/>
    </row>
    <row r="136" spans="1:6" s="87" customFormat="1" ht="14.25" customHeight="1">
      <c r="A136" s="161">
        <v>71</v>
      </c>
      <c r="B136" s="149" t="s">
        <v>904</v>
      </c>
      <c r="C136" s="162"/>
      <c r="D136" s="36" t="s">
        <v>354</v>
      </c>
      <c r="E136" s="162">
        <v>64</v>
      </c>
      <c r="F136" s="418"/>
    </row>
    <row r="137" spans="1:6" s="87" customFormat="1" ht="14.25" customHeight="1">
      <c r="A137" s="161">
        <v>72</v>
      </c>
      <c r="B137" s="149" t="s">
        <v>905</v>
      </c>
      <c r="C137" s="162"/>
      <c r="D137" s="36" t="s">
        <v>11</v>
      </c>
      <c r="E137" s="162">
        <v>25</v>
      </c>
      <c r="F137" s="418"/>
    </row>
    <row r="138" spans="1:6" s="87" customFormat="1" ht="14.25" customHeight="1">
      <c r="A138" s="161"/>
      <c r="B138" s="172" t="s">
        <v>640</v>
      </c>
      <c r="C138" s="162"/>
      <c r="D138" s="36"/>
      <c r="E138" s="162"/>
      <c r="F138" s="418"/>
    </row>
    <row r="139" spans="1:6" ht="12.75">
      <c r="A139" s="158"/>
      <c r="B139" s="158" t="s">
        <v>568</v>
      </c>
      <c r="C139" s="170"/>
      <c r="D139" s="170"/>
      <c r="E139" s="170"/>
      <c r="F139" s="417"/>
    </row>
    <row r="140" spans="1:6" ht="12.75">
      <c r="A140" s="165"/>
      <c r="B140" s="163" t="s">
        <v>573</v>
      </c>
      <c r="C140" s="164"/>
      <c r="D140" s="36"/>
      <c r="E140" s="162"/>
      <c r="F140" s="417"/>
    </row>
    <row r="141" spans="1:6" ht="25.5">
      <c r="A141" s="165" t="s">
        <v>2</v>
      </c>
      <c r="B141" s="149" t="s">
        <v>574</v>
      </c>
      <c r="C141" s="164" t="s">
        <v>569</v>
      </c>
      <c r="D141" s="36" t="s">
        <v>18</v>
      </c>
      <c r="E141" s="162">
        <v>560</v>
      </c>
      <c r="F141" s="417"/>
    </row>
    <row r="142" spans="1:6" ht="15" customHeight="1">
      <c r="A142" s="165" t="s">
        <v>3</v>
      </c>
      <c r="B142" s="149" t="s">
        <v>619</v>
      </c>
      <c r="C142" s="164" t="s">
        <v>578</v>
      </c>
      <c r="D142" s="36" t="s">
        <v>339</v>
      </c>
      <c r="E142" s="162">
        <v>2</v>
      </c>
      <c r="F142" s="417"/>
    </row>
    <row r="143" spans="1:6" ht="15" customHeight="1">
      <c r="A143" s="165" t="s">
        <v>4</v>
      </c>
      <c r="B143" s="382" t="s">
        <v>581</v>
      </c>
      <c r="C143" s="383"/>
      <c r="D143" s="386" t="s">
        <v>329</v>
      </c>
      <c r="E143" s="465">
        <v>2</v>
      </c>
      <c r="F143" s="417"/>
    </row>
    <row r="144" spans="1:6" ht="15" customHeight="1">
      <c r="A144" s="165" t="s">
        <v>26</v>
      </c>
      <c r="B144" s="382" t="s">
        <v>582</v>
      </c>
      <c r="C144" s="383"/>
      <c r="D144" s="386" t="s">
        <v>339</v>
      </c>
      <c r="E144" s="465">
        <v>10</v>
      </c>
      <c r="F144" s="417"/>
    </row>
    <row r="145" spans="1:6" ht="15" customHeight="1">
      <c r="A145" s="165" t="s">
        <v>15</v>
      </c>
      <c r="B145" s="382" t="s">
        <v>583</v>
      </c>
      <c r="C145" s="383"/>
      <c r="D145" s="386" t="s">
        <v>339</v>
      </c>
      <c r="E145" s="465">
        <v>4</v>
      </c>
      <c r="F145" s="417"/>
    </row>
    <row r="146" spans="1:6" ht="15" customHeight="1">
      <c r="A146" s="165" t="s">
        <v>221</v>
      </c>
      <c r="B146" s="149" t="s">
        <v>586</v>
      </c>
      <c r="C146" s="164"/>
      <c r="D146" s="36" t="s">
        <v>339</v>
      </c>
      <c r="E146" s="162">
        <v>76</v>
      </c>
      <c r="F146" s="417"/>
    </row>
    <row r="147" spans="1:6" ht="25.5">
      <c r="A147" s="165" t="s">
        <v>225</v>
      </c>
      <c r="B147" s="147" t="s">
        <v>620</v>
      </c>
      <c r="C147" s="171"/>
      <c r="D147" s="36" t="s">
        <v>585</v>
      </c>
      <c r="E147" s="36">
        <v>1</v>
      </c>
      <c r="F147" s="417"/>
    </row>
    <row r="148" spans="1:6" ht="25.5">
      <c r="A148" s="165" t="s">
        <v>226</v>
      </c>
      <c r="B148" s="149" t="s">
        <v>588</v>
      </c>
      <c r="C148" s="164"/>
      <c r="D148" s="36" t="s">
        <v>339</v>
      </c>
      <c r="E148" s="162">
        <v>108</v>
      </c>
      <c r="F148" s="417"/>
    </row>
    <row r="149" spans="1:6" ht="25.5">
      <c r="A149" s="165" t="s">
        <v>222</v>
      </c>
      <c r="B149" s="149" t="s">
        <v>589</v>
      </c>
      <c r="C149" s="164"/>
      <c r="D149" s="36" t="s">
        <v>18</v>
      </c>
      <c r="E149" s="162">
        <v>567</v>
      </c>
      <c r="F149" s="417"/>
    </row>
    <row r="150" spans="1:6" ht="15" customHeight="1">
      <c r="A150" s="161"/>
      <c r="B150" s="166" t="s">
        <v>590</v>
      </c>
      <c r="C150" s="164"/>
      <c r="D150" s="36"/>
      <c r="E150" s="162"/>
      <c r="F150" s="417"/>
    </row>
    <row r="151" spans="1:6" ht="25.5">
      <c r="A151" s="161">
        <v>1</v>
      </c>
      <c r="B151" s="149" t="s">
        <v>621</v>
      </c>
      <c r="C151" s="164"/>
      <c r="D151" s="36" t="s">
        <v>18</v>
      </c>
      <c r="E151" s="162">
        <v>2</v>
      </c>
      <c r="F151" s="417"/>
    </row>
    <row r="152" spans="1:6" ht="14.25" customHeight="1">
      <c r="A152" s="161">
        <v>2</v>
      </c>
      <c r="B152" s="149" t="s">
        <v>622</v>
      </c>
      <c r="C152" s="164"/>
      <c r="D152" s="36" t="s">
        <v>18</v>
      </c>
      <c r="E152" s="162">
        <v>3</v>
      </c>
      <c r="F152" s="417"/>
    </row>
    <row r="153" spans="1:6" ht="12.75">
      <c r="A153" s="161"/>
      <c r="B153" s="166" t="s">
        <v>281</v>
      </c>
      <c r="C153" s="164"/>
      <c r="D153" s="36"/>
      <c r="E153" s="162"/>
      <c r="F153" s="417"/>
    </row>
    <row r="154" spans="1:6" ht="14.25">
      <c r="A154" s="161">
        <v>1</v>
      </c>
      <c r="B154" s="149" t="s">
        <v>592</v>
      </c>
      <c r="C154" s="164"/>
      <c r="D154" s="36" t="s">
        <v>354</v>
      </c>
      <c r="E154" s="162">
        <v>740</v>
      </c>
      <c r="F154" s="417"/>
    </row>
    <row r="155" spans="1:6" ht="14.25">
      <c r="A155" s="161">
        <v>2</v>
      </c>
      <c r="B155" s="149" t="s">
        <v>593</v>
      </c>
      <c r="C155" s="164"/>
      <c r="D155" s="36" t="s">
        <v>354</v>
      </c>
      <c r="E155" s="162">
        <v>60</v>
      </c>
      <c r="F155" s="417"/>
    </row>
    <row r="156" spans="1:6" ht="14.25">
      <c r="A156" s="161">
        <v>3</v>
      </c>
      <c r="B156" s="149" t="s">
        <v>594</v>
      </c>
      <c r="C156" s="164"/>
      <c r="D156" s="36" t="s">
        <v>354</v>
      </c>
      <c r="E156" s="162">
        <v>47</v>
      </c>
      <c r="F156" s="417"/>
    </row>
    <row r="157" spans="1:6" ht="15" customHeight="1">
      <c r="A157" s="161">
        <v>4</v>
      </c>
      <c r="B157" s="149" t="s">
        <v>595</v>
      </c>
      <c r="C157" s="164"/>
      <c r="D157" s="36" t="s">
        <v>354</v>
      </c>
      <c r="E157" s="162">
        <v>303</v>
      </c>
      <c r="F157" s="417"/>
    </row>
    <row r="158" spans="1:6" ht="25.5">
      <c r="A158" s="161">
        <v>5</v>
      </c>
      <c r="B158" s="149" t="s">
        <v>596</v>
      </c>
      <c r="C158" s="164"/>
      <c r="D158" s="36" t="s">
        <v>354</v>
      </c>
      <c r="E158" s="162">
        <v>450</v>
      </c>
      <c r="F158" s="417"/>
    </row>
    <row r="159" spans="1:6" ht="15" customHeight="1">
      <c r="A159" s="161"/>
      <c r="B159" s="166" t="s">
        <v>597</v>
      </c>
      <c r="C159" s="164"/>
      <c r="D159" s="36"/>
      <c r="E159" s="162"/>
      <c r="F159" s="417"/>
    </row>
    <row r="160" spans="1:6" ht="12.75">
      <c r="A160" s="161">
        <v>1</v>
      </c>
      <c r="B160" s="149" t="s">
        <v>600</v>
      </c>
      <c r="C160" s="164"/>
      <c r="D160" s="36" t="s">
        <v>339</v>
      </c>
      <c r="E160" s="162">
        <v>5</v>
      </c>
      <c r="F160" s="417"/>
    </row>
    <row r="161" spans="1:6" ht="15" customHeight="1">
      <c r="A161" s="161"/>
      <c r="B161" s="166" t="s">
        <v>601</v>
      </c>
      <c r="C161" s="164"/>
      <c r="D161" s="36"/>
      <c r="E161" s="162"/>
      <c r="F161" s="417"/>
    </row>
    <row r="162" spans="1:6" ht="15" customHeight="1">
      <c r="A162" s="161">
        <v>1</v>
      </c>
      <c r="B162" s="149" t="s">
        <v>602</v>
      </c>
      <c r="C162" s="164" t="s">
        <v>578</v>
      </c>
      <c r="D162" s="36" t="s">
        <v>18</v>
      </c>
      <c r="E162" s="162">
        <v>60</v>
      </c>
      <c r="F162" s="417"/>
    </row>
    <row r="163" spans="1:6" ht="15" customHeight="1">
      <c r="A163" s="161">
        <v>2</v>
      </c>
      <c r="B163" s="149" t="s">
        <v>604</v>
      </c>
      <c r="C163" s="164" t="s">
        <v>578</v>
      </c>
      <c r="D163" s="36" t="s">
        <v>18</v>
      </c>
      <c r="E163" s="162">
        <v>528</v>
      </c>
      <c r="F163" s="417"/>
    </row>
    <row r="164" spans="1:6" ht="12.75">
      <c r="A164" s="161">
        <v>3</v>
      </c>
      <c r="B164" s="149" t="s">
        <v>605</v>
      </c>
      <c r="C164" s="162" t="s">
        <v>623</v>
      </c>
      <c r="D164" s="36" t="s">
        <v>606</v>
      </c>
      <c r="E164" s="162">
        <v>45</v>
      </c>
      <c r="F164" s="417"/>
    </row>
    <row r="165" spans="1:6" ht="12.75">
      <c r="A165" s="161">
        <v>4</v>
      </c>
      <c r="B165" s="374" t="s">
        <v>608</v>
      </c>
      <c r="C165" s="164" t="s">
        <v>611</v>
      </c>
      <c r="D165" s="36" t="s">
        <v>18</v>
      </c>
      <c r="E165" s="162">
        <v>30</v>
      </c>
      <c r="F165" s="417"/>
    </row>
    <row r="166" spans="1:6" ht="14.25" customHeight="1">
      <c r="A166" s="161">
        <v>5</v>
      </c>
      <c r="B166" s="149" t="s">
        <v>613</v>
      </c>
      <c r="C166" s="164" t="s">
        <v>579</v>
      </c>
      <c r="D166" s="36" t="s">
        <v>329</v>
      </c>
      <c r="E166" s="162">
        <v>29</v>
      </c>
      <c r="F166" s="417"/>
    </row>
    <row r="167" spans="1:6" ht="14.25" customHeight="1">
      <c r="A167" s="161">
        <v>6</v>
      </c>
      <c r="B167" s="149" t="s">
        <v>614</v>
      </c>
      <c r="C167" s="164" t="s">
        <v>579</v>
      </c>
      <c r="D167" s="36" t="s">
        <v>329</v>
      </c>
      <c r="E167" s="162">
        <v>5</v>
      </c>
      <c r="F167" s="417"/>
    </row>
    <row r="168" spans="1:6" ht="14.25" customHeight="1">
      <c r="A168" s="166"/>
      <c r="B168" s="166" t="s">
        <v>615</v>
      </c>
      <c r="C168" s="162"/>
      <c r="D168" s="36"/>
      <c r="E168" s="162"/>
      <c r="F168" s="417"/>
    </row>
    <row r="169" spans="1:6" ht="14.25" customHeight="1">
      <c r="A169" s="168">
        <v>1</v>
      </c>
      <c r="B169" s="147" t="s">
        <v>624</v>
      </c>
      <c r="C169" s="36"/>
      <c r="D169" s="36" t="s">
        <v>353</v>
      </c>
      <c r="E169" s="36">
        <v>35</v>
      </c>
      <c r="F169" s="417"/>
    </row>
    <row r="170" spans="1:6" ht="14.25" customHeight="1">
      <c r="A170" s="168"/>
      <c r="B170" s="147" t="s">
        <v>625</v>
      </c>
      <c r="C170" s="374"/>
      <c r="D170" s="36"/>
      <c r="E170" s="36"/>
      <c r="F170" s="417"/>
    </row>
    <row r="171" spans="1:6" ht="14.25" customHeight="1">
      <c r="A171" s="168"/>
      <c r="B171" s="147" t="s">
        <v>626</v>
      </c>
      <c r="C171" s="36" t="s">
        <v>627</v>
      </c>
      <c r="D171" s="36"/>
      <c r="E171" s="36"/>
      <c r="F171" s="417"/>
    </row>
    <row r="172" spans="1:6" ht="14.25" customHeight="1">
      <c r="A172" s="168"/>
      <c r="B172" s="147" t="s">
        <v>628</v>
      </c>
      <c r="C172" s="36" t="s">
        <v>629</v>
      </c>
      <c r="D172" s="36"/>
      <c r="E172" s="36"/>
      <c r="F172" s="417"/>
    </row>
    <row r="173" spans="1:6" ht="14.25" customHeight="1">
      <c r="A173" s="168"/>
      <c r="B173" s="147" t="s">
        <v>630</v>
      </c>
      <c r="C173" s="36"/>
      <c r="D173" s="36"/>
      <c r="E173" s="36"/>
      <c r="F173" s="417"/>
    </row>
    <row r="174" spans="1:6" ht="14.25" customHeight="1">
      <c r="A174" s="168"/>
      <c r="B174" s="147" t="s">
        <v>631</v>
      </c>
      <c r="C174" s="36"/>
      <c r="D174" s="36"/>
      <c r="E174" s="36"/>
      <c r="F174" s="417"/>
    </row>
    <row r="175" spans="1:6" ht="25.5">
      <c r="A175" s="168"/>
      <c r="B175" s="147" t="s">
        <v>632</v>
      </c>
      <c r="C175" s="36"/>
      <c r="D175" s="36"/>
      <c r="E175" s="36"/>
      <c r="F175" s="417"/>
    </row>
    <row r="176" spans="1:6" ht="12.75">
      <c r="A176" s="168"/>
      <c r="B176" s="147" t="s">
        <v>633</v>
      </c>
      <c r="C176" s="36"/>
      <c r="D176" s="36"/>
      <c r="E176" s="36"/>
      <c r="F176" s="417"/>
    </row>
    <row r="177" spans="1:6" ht="14.25">
      <c r="A177" s="168">
        <v>2</v>
      </c>
      <c r="B177" s="147" t="s">
        <v>634</v>
      </c>
      <c r="C177" s="36"/>
      <c r="D177" s="36" t="s">
        <v>353</v>
      </c>
      <c r="E177" s="36">
        <v>10</v>
      </c>
      <c r="F177" s="417"/>
    </row>
    <row r="178" spans="1:6" ht="12.75">
      <c r="A178" s="168"/>
      <c r="B178" s="147" t="s">
        <v>625</v>
      </c>
      <c r="C178" s="36"/>
      <c r="D178" s="36"/>
      <c r="E178" s="36"/>
      <c r="F178" s="417"/>
    </row>
    <row r="179" spans="1:6" ht="12.75">
      <c r="A179" s="168"/>
      <c r="B179" s="147" t="s">
        <v>635</v>
      </c>
      <c r="C179" s="36" t="s">
        <v>636</v>
      </c>
      <c r="D179" s="36"/>
      <c r="E179" s="36"/>
      <c r="F179" s="417"/>
    </row>
    <row r="180" spans="1:6" ht="12.75">
      <c r="A180" s="168"/>
      <c r="B180" s="147" t="s">
        <v>637</v>
      </c>
      <c r="C180" s="36" t="s">
        <v>629</v>
      </c>
      <c r="D180" s="36"/>
      <c r="E180" s="36"/>
      <c r="F180" s="417"/>
    </row>
    <row r="181" spans="1:6" ht="12.75">
      <c r="A181" s="168"/>
      <c r="B181" s="147" t="s">
        <v>630</v>
      </c>
      <c r="C181" s="36"/>
      <c r="D181" s="36"/>
      <c r="E181" s="36"/>
      <c r="F181" s="417"/>
    </row>
    <row r="182" spans="1:6" ht="12.75">
      <c r="A182" s="168"/>
      <c r="B182" s="147" t="s">
        <v>631</v>
      </c>
      <c r="C182" s="36"/>
      <c r="D182" s="36"/>
      <c r="E182" s="36"/>
      <c r="F182" s="417"/>
    </row>
    <row r="183" spans="1:6" ht="25.5">
      <c r="A183" s="168"/>
      <c r="B183" s="147" t="s">
        <v>632</v>
      </c>
      <c r="C183" s="36"/>
      <c r="D183" s="36"/>
      <c r="E183" s="36"/>
      <c r="F183" s="417"/>
    </row>
    <row r="184" spans="1:6" ht="12.75">
      <c r="A184" s="168"/>
      <c r="B184" s="147" t="s">
        <v>633</v>
      </c>
      <c r="C184" s="162"/>
      <c r="D184" s="36"/>
      <c r="E184" s="162"/>
      <c r="F184" s="417"/>
    </row>
    <row r="185" spans="1:6" ht="12.75">
      <c r="A185" s="168">
        <v>3</v>
      </c>
      <c r="B185" s="147" t="s">
        <v>638</v>
      </c>
      <c r="C185" s="36"/>
      <c r="D185" s="36" t="s">
        <v>18</v>
      </c>
      <c r="E185" s="36">
        <v>3</v>
      </c>
      <c r="F185" s="417"/>
    </row>
    <row r="186" spans="1:6" ht="25.5">
      <c r="A186" s="161">
        <v>3</v>
      </c>
      <c r="B186" s="149" t="s">
        <v>617</v>
      </c>
      <c r="C186" s="162"/>
      <c r="D186" s="36" t="s">
        <v>353</v>
      </c>
      <c r="E186" s="162">
        <v>465</v>
      </c>
      <c r="F186" s="417"/>
    </row>
    <row r="187" spans="1:6" ht="12.75">
      <c r="A187" s="161">
        <v>5</v>
      </c>
      <c r="B187" s="169" t="s">
        <v>618</v>
      </c>
      <c r="C187" s="162"/>
      <c r="D187" s="36"/>
      <c r="E187" s="162"/>
      <c r="F187" s="417"/>
    </row>
    <row r="188" spans="1:6" ht="12.75">
      <c r="A188" s="161"/>
      <c r="B188" s="166" t="s">
        <v>716</v>
      </c>
      <c r="C188" s="36"/>
      <c r="D188" s="36"/>
      <c r="E188" s="36"/>
      <c r="F188" s="417"/>
    </row>
    <row r="189" spans="1:6" ht="12.75">
      <c r="A189" s="161">
        <v>1</v>
      </c>
      <c r="B189" s="382" t="s">
        <v>838</v>
      </c>
      <c r="C189" s="383" t="s">
        <v>569</v>
      </c>
      <c r="D189" s="386" t="s">
        <v>18</v>
      </c>
      <c r="E189" s="465">
        <v>560</v>
      </c>
      <c r="F189" s="417"/>
    </row>
    <row r="190" spans="1:6" ht="25.5">
      <c r="A190" s="161">
        <v>2</v>
      </c>
      <c r="B190" s="384" t="s">
        <v>1256</v>
      </c>
      <c r="C190" s="383" t="s">
        <v>845</v>
      </c>
      <c r="D190" s="386" t="s">
        <v>339</v>
      </c>
      <c r="E190" s="465">
        <v>2</v>
      </c>
      <c r="F190" s="417"/>
    </row>
    <row r="191" spans="1:6" ht="12.75">
      <c r="A191" s="161">
        <v>3</v>
      </c>
      <c r="B191" s="382" t="s">
        <v>1257</v>
      </c>
      <c r="C191" s="383" t="s">
        <v>845</v>
      </c>
      <c r="D191" s="386" t="s">
        <v>339</v>
      </c>
      <c r="E191" s="467" t="s">
        <v>3</v>
      </c>
      <c r="F191" s="417"/>
    </row>
    <row r="192" spans="1:6" ht="12.75">
      <c r="A192" s="161">
        <v>4</v>
      </c>
      <c r="B192" s="147" t="s">
        <v>844</v>
      </c>
      <c r="C192" s="164" t="s">
        <v>845</v>
      </c>
      <c r="D192" s="36" t="s">
        <v>339</v>
      </c>
      <c r="E192" s="162">
        <v>14</v>
      </c>
      <c r="F192" s="417"/>
    </row>
    <row r="193" spans="1:6" ht="12.75">
      <c r="A193" s="161">
        <v>5</v>
      </c>
      <c r="B193" s="147" t="s">
        <v>906</v>
      </c>
      <c r="C193" s="164" t="s">
        <v>845</v>
      </c>
      <c r="D193" s="36" t="s">
        <v>339</v>
      </c>
      <c r="E193" s="162">
        <v>4</v>
      </c>
      <c r="F193" s="417"/>
    </row>
    <row r="194" spans="1:6" ht="25.5">
      <c r="A194" s="161">
        <v>6</v>
      </c>
      <c r="B194" s="147" t="s">
        <v>907</v>
      </c>
      <c r="C194" s="164" t="s">
        <v>845</v>
      </c>
      <c r="D194" s="36" t="s">
        <v>339</v>
      </c>
      <c r="E194" s="162">
        <v>2</v>
      </c>
      <c r="F194" s="417"/>
    </row>
    <row r="195" spans="1:6" ht="12.75">
      <c r="A195" s="161">
        <v>7</v>
      </c>
      <c r="B195" s="382" t="s">
        <v>851</v>
      </c>
      <c r="C195" s="383" t="s">
        <v>569</v>
      </c>
      <c r="D195" s="386" t="s">
        <v>339</v>
      </c>
      <c r="E195" s="465">
        <v>10</v>
      </c>
      <c r="F195" s="417"/>
    </row>
    <row r="196" spans="1:6" ht="12.75">
      <c r="A196" s="161">
        <v>8</v>
      </c>
      <c r="B196" s="382" t="s">
        <v>852</v>
      </c>
      <c r="C196" s="383" t="s">
        <v>569</v>
      </c>
      <c r="D196" s="386" t="s">
        <v>339</v>
      </c>
      <c r="E196" s="465">
        <v>4</v>
      </c>
      <c r="F196" s="417"/>
    </row>
    <row r="197" spans="1:6" ht="25.5">
      <c r="A197" s="161">
        <v>9</v>
      </c>
      <c r="B197" s="388" t="s">
        <v>853</v>
      </c>
      <c r="C197" s="383" t="s">
        <v>569</v>
      </c>
      <c r="D197" s="386" t="s">
        <v>339</v>
      </c>
      <c r="E197" s="465">
        <v>114</v>
      </c>
      <c r="F197" s="417"/>
    </row>
    <row r="198" spans="1:6" ht="12.75">
      <c r="A198" s="161">
        <v>10</v>
      </c>
      <c r="B198" s="147" t="s">
        <v>855</v>
      </c>
      <c r="C198" s="187" t="s">
        <v>569</v>
      </c>
      <c r="D198" s="184" t="s">
        <v>339</v>
      </c>
      <c r="E198" s="184">
        <v>6</v>
      </c>
      <c r="F198" s="417"/>
    </row>
    <row r="199" spans="1:6" ht="20.25" customHeight="1">
      <c r="A199" s="161">
        <v>11</v>
      </c>
      <c r="B199" s="384" t="s">
        <v>873</v>
      </c>
      <c r="C199" s="385"/>
      <c r="D199" s="385" t="s">
        <v>14</v>
      </c>
      <c r="E199" s="385">
        <v>2</v>
      </c>
      <c r="F199" s="417"/>
    </row>
    <row r="200" spans="1:6" ht="12.75">
      <c r="A200" s="161"/>
      <c r="B200" s="384" t="s">
        <v>1250</v>
      </c>
      <c r="C200" s="385"/>
      <c r="D200" s="385" t="s">
        <v>339</v>
      </c>
      <c r="E200" s="385">
        <v>2</v>
      </c>
      <c r="F200" s="417"/>
    </row>
    <row r="201" spans="1:6" ht="12.75">
      <c r="A201" s="161"/>
      <c r="B201" s="384" t="s">
        <v>874</v>
      </c>
      <c r="C201" s="385" t="s">
        <v>1251</v>
      </c>
      <c r="D201" s="385" t="s">
        <v>18</v>
      </c>
      <c r="E201" s="385">
        <v>16</v>
      </c>
      <c r="F201" s="417"/>
    </row>
    <row r="202" spans="1:6" ht="12.75">
      <c r="A202" s="161"/>
      <c r="B202" s="388" t="s">
        <v>1305</v>
      </c>
      <c r="C202" s="387" t="s">
        <v>1307</v>
      </c>
      <c r="D202" s="385" t="s">
        <v>18</v>
      </c>
      <c r="E202" s="385">
        <v>8</v>
      </c>
      <c r="F202" s="417"/>
    </row>
    <row r="203" spans="1:6" ht="25.5">
      <c r="A203" s="161"/>
      <c r="B203" s="388" t="s">
        <v>1306</v>
      </c>
      <c r="C203" s="387"/>
      <c r="D203" s="385" t="s">
        <v>14</v>
      </c>
      <c r="E203" s="385">
        <v>2</v>
      </c>
      <c r="F203" s="417"/>
    </row>
    <row r="204" spans="1:6" ht="12.75">
      <c r="A204" s="161">
        <v>12</v>
      </c>
      <c r="B204" s="384" t="s">
        <v>875</v>
      </c>
      <c r="C204" s="386" t="s">
        <v>876</v>
      </c>
      <c r="D204" s="386" t="s">
        <v>339</v>
      </c>
      <c r="E204" s="468" t="s">
        <v>1258</v>
      </c>
      <c r="F204" s="417"/>
    </row>
    <row r="205" spans="1:6" ht="12.75">
      <c r="A205" s="161">
        <v>13</v>
      </c>
      <c r="B205" s="147" t="s">
        <v>866</v>
      </c>
      <c r="C205" s="36"/>
      <c r="D205" s="36" t="s">
        <v>18</v>
      </c>
      <c r="E205" s="36">
        <v>586</v>
      </c>
      <c r="F205" s="417"/>
    </row>
    <row r="206" spans="1:6" ht="25.5">
      <c r="A206" s="161">
        <v>14</v>
      </c>
      <c r="B206" s="147" t="s">
        <v>867</v>
      </c>
      <c r="C206" s="171" t="s">
        <v>868</v>
      </c>
      <c r="D206" s="36" t="s">
        <v>18</v>
      </c>
      <c r="E206" s="162">
        <v>1</v>
      </c>
      <c r="F206" s="417"/>
    </row>
    <row r="207" spans="1:6" ht="25.5">
      <c r="A207" s="161">
        <v>15</v>
      </c>
      <c r="B207" s="147" t="s">
        <v>867</v>
      </c>
      <c r="C207" s="171" t="s">
        <v>869</v>
      </c>
      <c r="D207" s="36" t="s">
        <v>18</v>
      </c>
      <c r="E207" s="162">
        <v>1</v>
      </c>
      <c r="F207" s="417"/>
    </row>
    <row r="208" spans="1:6" ht="12.75">
      <c r="A208" s="161">
        <v>16</v>
      </c>
      <c r="B208" s="147" t="s">
        <v>908</v>
      </c>
      <c r="C208" s="171"/>
      <c r="D208" s="36" t="s">
        <v>16</v>
      </c>
      <c r="E208" s="36">
        <v>3.5</v>
      </c>
      <c r="F208" s="417"/>
    </row>
    <row r="209" spans="1:6" ht="14.25">
      <c r="A209" s="161">
        <v>17</v>
      </c>
      <c r="B209" s="384" t="s">
        <v>891</v>
      </c>
      <c r="C209" s="386" t="s">
        <v>892</v>
      </c>
      <c r="D209" s="386" t="s">
        <v>354</v>
      </c>
      <c r="E209" s="386">
        <v>21</v>
      </c>
      <c r="F209" s="417"/>
    </row>
    <row r="210" spans="1:6" ht="12.75">
      <c r="A210" s="161">
        <v>18</v>
      </c>
      <c r="B210" s="384" t="s">
        <v>893</v>
      </c>
      <c r="C210" s="386" t="s">
        <v>894</v>
      </c>
      <c r="D210" s="386" t="s">
        <v>11</v>
      </c>
      <c r="E210" s="386">
        <v>517.2</v>
      </c>
      <c r="F210" s="417"/>
    </row>
    <row r="211" spans="1:6" ht="25.5">
      <c r="A211" s="161">
        <v>19</v>
      </c>
      <c r="B211" s="147" t="s">
        <v>895</v>
      </c>
      <c r="C211" s="36"/>
      <c r="D211" s="36" t="s">
        <v>354</v>
      </c>
      <c r="E211" s="36">
        <v>350</v>
      </c>
      <c r="F211" s="417"/>
    </row>
    <row r="212" spans="1:6" ht="12.75">
      <c r="A212" s="161">
        <v>20</v>
      </c>
      <c r="B212" s="147" t="s">
        <v>899</v>
      </c>
      <c r="C212" s="36" t="s">
        <v>900</v>
      </c>
      <c r="D212" s="36" t="s">
        <v>11</v>
      </c>
      <c r="E212" s="36">
        <v>0.1</v>
      </c>
      <c r="F212" s="417"/>
    </row>
    <row r="213" spans="1:6" ht="12.75">
      <c r="A213" s="161">
        <v>21</v>
      </c>
      <c r="B213" s="147" t="s">
        <v>901</v>
      </c>
      <c r="C213" s="36" t="s">
        <v>902</v>
      </c>
      <c r="D213" s="36" t="s">
        <v>11</v>
      </c>
      <c r="E213" s="36">
        <v>0.2</v>
      </c>
      <c r="F213" s="417"/>
    </row>
    <row r="214" spans="1:6" ht="12.75">
      <c r="A214" s="161">
        <v>22</v>
      </c>
      <c r="B214" s="147" t="s">
        <v>903</v>
      </c>
      <c r="C214" s="36"/>
      <c r="D214" s="36" t="s">
        <v>329</v>
      </c>
      <c r="E214" s="36">
        <v>1</v>
      </c>
      <c r="F214" s="417"/>
    </row>
    <row r="215" spans="1:6" ht="14.25">
      <c r="A215" s="161">
        <v>23</v>
      </c>
      <c r="B215" s="149" t="s">
        <v>904</v>
      </c>
      <c r="C215" s="162"/>
      <c r="D215" s="36" t="s">
        <v>354</v>
      </c>
      <c r="E215" s="162">
        <v>47</v>
      </c>
      <c r="F215" s="417"/>
    </row>
    <row r="216" spans="1:6" ht="12.75">
      <c r="A216" s="161">
        <v>24</v>
      </c>
      <c r="B216" s="149" t="s">
        <v>905</v>
      </c>
      <c r="C216" s="162"/>
      <c r="D216" s="36" t="s">
        <v>11</v>
      </c>
      <c r="E216" s="162">
        <v>19</v>
      </c>
      <c r="F216" s="417"/>
    </row>
    <row r="217" spans="1:6" ht="12.75">
      <c r="A217" s="80"/>
      <c r="B217" s="172" t="s">
        <v>639</v>
      </c>
      <c r="C217" s="469"/>
      <c r="D217" s="137"/>
      <c r="E217" s="138"/>
      <c r="F217" s="451"/>
    </row>
    <row r="218" spans="1:6" ht="12.75">
      <c r="A218" s="80"/>
      <c r="B218" s="470" t="s">
        <v>1329</v>
      </c>
      <c r="C218" s="337"/>
      <c r="D218" s="137"/>
      <c r="E218" s="138"/>
      <c r="F218" s="451"/>
    </row>
    <row r="219" spans="1:6" ht="12.75">
      <c r="A219" s="80"/>
      <c r="B219" s="163" t="s">
        <v>573</v>
      </c>
      <c r="C219" s="337"/>
      <c r="D219" s="137"/>
      <c r="E219" s="138"/>
      <c r="F219" s="451"/>
    </row>
    <row r="220" spans="1:6" ht="25.5">
      <c r="A220" s="80" t="s">
        <v>2</v>
      </c>
      <c r="B220" s="389" t="s">
        <v>574</v>
      </c>
      <c r="C220" s="471" t="s">
        <v>1330</v>
      </c>
      <c r="D220" s="379" t="s">
        <v>18</v>
      </c>
      <c r="E220" s="472">
        <v>48.8</v>
      </c>
      <c r="F220" s="451"/>
    </row>
    <row r="221" spans="1:6" ht="12.75">
      <c r="A221" s="80" t="s">
        <v>3</v>
      </c>
      <c r="B221" s="389" t="s">
        <v>577</v>
      </c>
      <c r="C221" s="471" t="s">
        <v>1330</v>
      </c>
      <c r="D221" s="379" t="s">
        <v>339</v>
      </c>
      <c r="E221" s="472">
        <v>4</v>
      </c>
      <c r="F221" s="451"/>
    </row>
    <row r="222" spans="1:6" ht="12.75">
      <c r="A222" s="80" t="s">
        <v>4</v>
      </c>
      <c r="B222" s="389" t="s">
        <v>586</v>
      </c>
      <c r="C222" s="471"/>
      <c r="D222" s="379" t="s">
        <v>339</v>
      </c>
      <c r="E222" s="472">
        <v>7</v>
      </c>
      <c r="F222" s="451"/>
    </row>
    <row r="223" spans="1:6" ht="25.5">
      <c r="A223" s="80" t="s">
        <v>26</v>
      </c>
      <c r="B223" s="389" t="s">
        <v>588</v>
      </c>
      <c r="C223" s="471"/>
      <c r="D223" s="379" t="s">
        <v>339</v>
      </c>
      <c r="E223" s="472">
        <v>10</v>
      </c>
      <c r="F223" s="451"/>
    </row>
    <row r="224" spans="1:6" ht="25.5">
      <c r="A224" s="80" t="s">
        <v>15</v>
      </c>
      <c r="B224" s="389" t="s">
        <v>589</v>
      </c>
      <c r="C224" s="471"/>
      <c r="D224" s="379" t="s">
        <v>18</v>
      </c>
      <c r="E224" s="472">
        <v>49.6</v>
      </c>
      <c r="F224" s="451"/>
    </row>
    <row r="225" spans="1:6" ht="12.75">
      <c r="A225" s="80"/>
      <c r="B225" s="473" t="s">
        <v>590</v>
      </c>
      <c r="C225" s="471"/>
      <c r="D225" s="379"/>
      <c r="E225" s="472"/>
      <c r="F225" s="451"/>
    </row>
    <row r="226" spans="1:6" ht="12.75">
      <c r="A226" s="80" t="s">
        <v>2</v>
      </c>
      <c r="B226" s="389" t="s">
        <v>591</v>
      </c>
      <c r="C226" s="471"/>
      <c r="D226" s="379" t="s">
        <v>18</v>
      </c>
      <c r="E226" s="472">
        <v>2</v>
      </c>
      <c r="F226" s="451"/>
    </row>
    <row r="227" spans="1:6" ht="12.75">
      <c r="A227" s="80"/>
      <c r="B227" s="473" t="s">
        <v>281</v>
      </c>
      <c r="C227" s="471"/>
      <c r="D227" s="379"/>
      <c r="E227" s="472"/>
      <c r="F227" s="451"/>
    </row>
    <row r="228" spans="1:6" ht="14.25">
      <c r="A228" s="80" t="s">
        <v>2</v>
      </c>
      <c r="B228" s="389" t="s">
        <v>592</v>
      </c>
      <c r="C228" s="471"/>
      <c r="D228" s="379" t="s">
        <v>354</v>
      </c>
      <c r="E228" s="472">
        <v>27</v>
      </c>
      <c r="F228" s="451"/>
    </row>
    <row r="229" spans="1:6" ht="14.25">
      <c r="A229" s="80" t="s">
        <v>3</v>
      </c>
      <c r="B229" s="389" t="s">
        <v>593</v>
      </c>
      <c r="C229" s="471"/>
      <c r="D229" s="379" t="s">
        <v>354</v>
      </c>
      <c r="E229" s="472">
        <v>2</v>
      </c>
      <c r="F229" s="451"/>
    </row>
    <row r="230" spans="1:6" ht="14.25">
      <c r="A230" s="80" t="s">
        <v>4</v>
      </c>
      <c r="B230" s="389" t="s">
        <v>594</v>
      </c>
      <c r="C230" s="471"/>
      <c r="D230" s="379" t="s">
        <v>354</v>
      </c>
      <c r="E230" s="472">
        <v>2</v>
      </c>
      <c r="F230" s="451"/>
    </row>
    <row r="231" spans="1:6" ht="14.25">
      <c r="A231" s="80" t="s">
        <v>26</v>
      </c>
      <c r="B231" s="389" t="s">
        <v>595</v>
      </c>
      <c r="C231" s="471"/>
      <c r="D231" s="379" t="s">
        <v>354</v>
      </c>
      <c r="E231" s="472">
        <v>6</v>
      </c>
      <c r="F231" s="451"/>
    </row>
    <row r="232" spans="1:6" ht="25.5">
      <c r="A232" s="80" t="s">
        <v>15</v>
      </c>
      <c r="B232" s="389" t="s">
        <v>596</v>
      </c>
      <c r="C232" s="471"/>
      <c r="D232" s="379" t="s">
        <v>354</v>
      </c>
      <c r="E232" s="472">
        <v>33</v>
      </c>
      <c r="F232" s="451"/>
    </row>
    <row r="233" spans="1:6" ht="12.75">
      <c r="A233" s="80"/>
      <c r="B233" s="473" t="s">
        <v>597</v>
      </c>
      <c r="C233" s="471"/>
      <c r="D233" s="379"/>
      <c r="E233" s="472"/>
      <c r="F233" s="451"/>
    </row>
    <row r="234" spans="1:6" ht="12.75">
      <c r="A234" s="80" t="s">
        <v>2</v>
      </c>
      <c r="B234" s="389" t="s">
        <v>599</v>
      </c>
      <c r="C234" s="471"/>
      <c r="D234" s="379" t="s">
        <v>339</v>
      </c>
      <c r="E234" s="472">
        <v>2</v>
      </c>
      <c r="F234" s="451"/>
    </row>
    <row r="235" spans="1:6" ht="12.75">
      <c r="A235" s="80"/>
      <c r="B235" s="473" t="s">
        <v>601</v>
      </c>
      <c r="C235" s="471"/>
      <c r="D235" s="379"/>
      <c r="E235" s="472"/>
      <c r="F235" s="451"/>
    </row>
    <row r="236" spans="1:6" ht="12.75">
      <c r="A236" s="80" t="s">
        <v>2</v>
      </c>
      <c r="B236" s="389" t="s">
        <v>602</v>
      </c>
      <c r="C236" s="471" t="s">
        <v>1331</v>
      </c>
      <c r="D236" s="379" t="s">
        <v>18</v>
      </c>
      <c r="E236" s="472">
        <v>48.8</v>
      </c>
      <c r="F236" s="451"/>
    </row>
    <row r="237" spans="1:6" ht="12.75">
      <c r="A237" s="80" t="s">
        <v>3</v>
      </c>
      <c r="B237" s="389" t="s">
        <v>605</v>
      </c>
      <c r="C237" s="472" t="s">
        <v>1332</v>
      </c>
      <c r="D237" s="379" t="s">
        <v>606</v>
      </c>
      <c r="E237" s="472">
        <v>0.7</v>
      </c>
      <c r="F237" s="451"/>
    </row>
    <row r="238" spans="1:6" ht="12.75">
      <c r="A238" s="80" t="s">
        <v>4</v>
      </c>
      <c r="B238" s="474" t="s">
        <v>608</v>
      </c>
      <c r="C238" s="471" t="s">
        <v>1333</v>
      </c>
      <c r="D238" s="379" t="s">
        <v>18</v>
      </c>
      <c r="E238" s="472">
        <v>23.8</v>
      </c>
      <c r="F238" s="451"/>
    </row>
    <row r="239" spans="1:6" ht="12.75">
      <c r="A239" s="80" t="s">
        <v>26</v>
      </c>
      <c r="B239" s="473" t="s">
        <v>615</v>
      </c>
      <c r="C239" s="472"/>
      <c r="D239" s="379"/>
      <c r="E239" s="472"/>
      <c r="F239" s="451"/>
    </row>
    <row r="240" spans="1:6" ht="14.25">
      <c r="A240" s="80" t="s">
        <v>15</v>
      </c>
      <c r="B240" s="388" t="s">
        <v>624</v>
      </c>
      <c r="C240" s="379"/>
      <c r="D240" s="379" t="s">
        <v>353</v>
      </c>
      <c r="E240" s="379">
        <v>16</v>
      </c>
      <c r="F240" s="451"/>
    </row>
    <row r="241" spans="1:6" ht="12.75">
      <c r="A241" s="80" t="s">
        <v>221</v>
      </c>
      <c r="B241" s="388" t="s">
        <v>625</v>
      </c>
      <c r="C241" s="374"/>
      <c r="D241" s="379"/>
      <c r="E241" s="379"/>
      <c r="F241" s="451"/>
    </row>
    <row r="242" spans="1:6" ht="12.75">
      <c r="A242" s="80" t="s">
        <v>225</v>
      </c>
      <c r="B242" s="388" t="s">
        <v>626</v>
      </c>
      <c r="C242" s="379" t="s">
        <v>627</v>
      </c>
      <c r="D242" s="379"/>
      <c r="E242" s="379"/>
      <c r="F242" s="451"/>
    </row>
    <row r="243" spans="1:6" ht="12.75">
      <c r="A243" s="80" t="s">
        <v>226</v>
      </c>
      <c r="B243" s="388" t="s">
        <v>628</v>
      </c>
      <c r="C243" s="379" t="s">
        <v>629</v>
      </c>
      <c r="D243" s="379"/>
      <c r="E243" s="379"/>
      <c r="F243" s="451"/>
    </row>
    <row r="244" spans="1:6" ht="12.75">
      <c r="A244" s="80" t="s">
        <v>222</v>
      </c>
      <c r="B244" s="388" t="s">
        <v>630</v>
      </c>
      <c r="C244" s="379"/>
      <c r="D244" s="379"/>
      <c r="E244" s="379"/>
      <c r="F244" s="451"/>
    </row>
    <row r="245" spans="1:6" ht="12.75">
      <c r="A245" s="80" t="s">
        <v>227</v>
      </c>
      <c r="B245" s="388" t="s">
        <v>631</v>
      </c>
      <c r="C245" s="379"/>
      <c r="D245" s="379"/>
      <c r="E245" s="379"/>
      <c r="F245" s="451"/>
    </row>
    <row r="246" spans="1:6" ht="25.5">
      <c r="A246" s="80" t="s">
        <v>228</v>
      </c>
      <c r="B246" s="388" t="s">
        <v>632</v>
      </c>
      <c r="C246" s="379"/>
      <c r="D246" s="379"/>
      <c r="E246" s="379"/>
      <c r="F246" s="451"/>
    </row>
    <row r="247" spans="1:6" ht="12.75">
      <c r="A247" s="80" t="s">
        <v>229</v>
      </c>
      <c r="B247" s="388" t="s">
        <v>633</v>
      </c>
      <c r="C247" s="379"/>
      <c r="D247" s="379"/>
      <c r="E247" s="379"/>
      <c r="F247" s="451"/>
    </row>
    <row r="248" spans="1:6" ht="12.75">
      <c r="A248" s="80" t="s">
        <v>230</v>
      </c>
      <c r="B248" s="388" t="s">
        <v>638</v>
      </c>
      <c r="C248" s="379"/>
      <c r="D248" s="379" t="s">
        <v>18</v>
      </c>
      <c r="E248" s="379">
        <v>6</v>
      </c>
      <c r="F248" s="451"/>
    </row>
    <row r="249" spans="1:6" ht="25.5">
      <c r="A249" s="80" t="s">
        <v>231</v>
      </c>
      <c r="B249" s="389" t="s">
        <v>617</v>
      </c>
      <c r="C249" s="472"/>
      <c r="D249" s="379" t="s">
        <v>353</v>
      </c>
      <c r="E249" s="472">
        <v>85</v>
      </c>
      <c r="F249" s="451"/>
    </row>
    <row r="250" spans="1:6" ht="12.75">
      <c r="A250" s="80"/>
      <c r="B250" s="470" t="s">
        <v>1329</v>
      </c>
      <c r="C250" s="337"/>
      <c r="D250" s="137"/>
      <c r="E250" s="138"/>
      <c r="F250" s="451"/>
    </row>
    <row r="251" spans="1:6" ht="12.75">
      <c r="A251" s="80"/>
      <c r="B251" s="166" t="s">
        <v>716</v>
      </c>
      <c r="C251" s="337"/>
      <c r="D251" s="137"/>
      <c r="E251" s="379"/>
      <c r="F251" s="451"/>
    </row>
    <row r="252" spans="1:6" ht="12.75">
      <c r="A252" s="80" t="s">
        <v>2</v>
      </c>
      <c r="B252" s="388" t="s">
        <v>838</v>
      </c>
      <c r="C252" s="387" t="s">
        <v>1330</v>
      </c>
      <c r="D252" s="379" t="s">
        <v>18</v>
      </c>
      <c r="E252" s="379">
        <v>44.8</v>
      </c>
      <c r="F252" s="451"/>
    </row>
    <row r="253" spans="1:6" ht="12.75">
      <c r="A253" s="80" t="s">
        <v>3</v>
      </c>
      <c r="B253" s="388" t="s">
        <v>1334</v>
      </c>
      <c r="C253" s="387" t="s">
        <v>1330</v>
      </c>
      <c r="D253" s="379" t="s">
        <v>339</v>
      </c>
      <c r="E253" s="379">
        <v>2</v>
      </c>
      <c r="F253" s="451"/>
    </row>
    <row r="254" spans="1:6" ht="25.5">
      <c r="A254" s="80" t="s">
        <v>4</v>
      </c>
      <c r="B254" s="388" t="s">
        <v>1335</v>
      </c>
      <c r="C254" s="387" t="s">
        <v>1330</v>
      </c>
      <c r="D254" s="379" t="s">
        <v>339</v>
      </c>
      <c r="E254" s="379">
        <v>2</v>
      </c>
      <c r="F254" s="451"/>
    </row>
    <row r="255" spans="1:6" ht="25.5">
      <c r="A255" s="80" t="s">
        <v>26</v>
      </c>
      <c r="B255" s="388" t="s">
        <v>854</v>
      </c>
      <c r="C255" s="387" t="s">
        <v>1330</v>
      </c>
      <c r="D255" s="379" t="s">
        <v>339</v>
      </c>
      <c r="E255" s="379">
        <v>10</v>
      </c>
      <c r="F255" s="451"/>
    </row>
    <row r="256" spans="1:6" ht="12.75">
      <c r="A256" s="80" t="s">
        <v>15</v>
      </c>
      <c r="B256" s="388" t="s">
        <v>855</v>
      </c>
      <c r="C256" s="475" t="s">
        <v>1330</v>
      </c>
      <c r="D256" s="444" t="s">
        <v>339</v>
      </c>
      <c r="E256" s="444">
        <v>2</v>
      </c>
      <c r="F256" s="451"/>
    </row>
    <row r="257" spans="1:6" ht="12.75">
      <c r="A257" s="80" t="s">
        <v>221</v>
      </c>
      <c r="B257" s="388" t="s">
        <v>856</v>
      </c>
      <c r="C257" s="475" t="s">
        <v>1336</v>
      </c>
      <c r="D257" s="444" t="s">
        <v>339</v>
      </c>
      <c r="E257" s="444">
        <v>2</v>
      </c>
      <c r="F257" s="451"/>
    </row>
    <row r="258" spans="1:6" ht="12.75">
      <c r="A258" s="80" t="s">
        <v>225</v>
      </c>
      <c r="B258" s="388" t="s">
        <v>875</v>
      </c>
      <c r="C258" s="379" t="s">
        <v>1337</v>
      </c>
      <c r="D258" s="379" t="s">
        <v>339</v>
      </c>
      <c r="E258" s="476" t="s">
        <v>225</v>
      </c>
      <c r="F258" s="451"/>
    </row>
    <row r="259" spans="1:6" ht="12.75">
      <c r="A259" s="80" t="s">
        <v>226</v>
      </c>
      <c r="B259" s="388" t="s">
        <v>866</v>
      </c>
      <c r="C259" s="379"/>
      <c r="D259" s="379" t="s">
        <v>18</v>
      </c>
      <c r="E259" s="379">
        <v>24</v>
      </c>
      <c r="F259" s="451"/>
    </row>
    <row r="260" spans="1:6" ht="25.5">
      <c r="A260" s="80" t="s">
        <v>222</v>
      </c>
      <c r="B260" s="388" t="s">
        <v>867</v>
      </c>
      <c r="C260" s="387" t="s">
        <v>1338</v>
      </c>
      <c r="D260" s="379" t="s">
        <v>18</v>
      </c>
      <c r="E260" s="472">
        <v>1</v>
      </c>
      <c r="F260" s="451"/>
    </row>
    <row r="261" spans="1:6" ht="25.5">
      <c r="A261" s="80" t="s">
        <v>227</v>
      </c>
      <c r="B261" s="388" t="s">
        <v>867</v>
      </c>
      <c r="C261" s="387" t="s">
        <v>1339</v>
      </c>
      <c r="D261" s="379" t="s">
        <v>18</v>
      </c>
      <c r="E261" s="472">
        <v>1</v>
      </c>
      <c r="F261" s="451"/>
    </row>
    <row r="262" spans="1:6" ht="25.5">
      <c r="A262" s="80" t="s">
        <v>228</v>
      </c>
      <c r="B262" s="388" t="s">
        <v>1340</v>
      </c>
      <c r="C262" s="387" t="s">
        <v>1341</v>
      </c>
      <c r="D262" s="379" t="s">
        <v>339</v>
      </c>
      <c r="E262" s="379">
        <v>2</v>
      </c>
      <c r="F262" s="451"/>
    </row>
    <row r="263" spans="1:6" ht="25.5">
      <c r="A263" s="80" t="s">
        <v>229</v>
      </c>
      <c r="B263" s="388" t="s">
        <v>895</v>
      </c>
      <c r="C263" s="379"/>
      <c r="D263" s="379" t="s">
        <v>354</v>
      </c>
      <c r="E263" s="379">
        <v>8</v>
      </c>
      <c r="F263" s="451"/>
    </row>
    <row r="264" spans="1:6" ht="12.75">
      <c r="A264" s="80" t="s">
        <v>230</v>
      </c>
      <c r="B264" s="388" t="s">
        <v>903</v>
      </c>
      <c r="C264" s="379"/>
      <c r="D264" s="379" t="s">
        <v>329</v>
      </c>
      <c r="E264" s="379">
        <v>1</v>
      </c>
      <c r="F264" s="451"/>
    </row>
    <row r="265" spans="1:6" ht="14.25">
      <c r="A265" s="80" t="s">
        <v>231</v>
      </c>
      <c r="B265" s="389" t="s">
        <v>904</v>
      </c>
      <c r="C265" s="472"/>
      <c r="D265" s="379" t="s">
        <v>354</v>
      </c>
      <c r="E265" s="472">
        <v>8.5</v>
      </c>
      <c r="F265" s="451"/>
    </row>
    <row r="266" spans="1:6" ht="12.75">
      <c r="A266" s="80" t="s">
        <v>232</v>
      </c>
      <c r="B266" s="389" t="s">
        <v>905</v>
      </c>
      <c r="C266" s="472"/>
      <c r="D266" s="379" t="s">
        <v>11</v>
      </c>
      <c r="E266" s="472">
        <v>3.5</v>
      </c>
      <c r="F266" s="451"/>
    </row>
    <row r="267" spans="1:6" ht="12.75">
      <c r="A267" s="80"/>
      <c r="B267" s="172" t="s">
        <v>1342</v>
      </c>
      <c r="C267" s="121"/>
      <c r="D267" s="76"/>
      <c r="E267" s="79"/>
      <c r="F267" s="451"/>
    </row>
    <row r="268" spans="1:6" ht="12.75">
      <c r="A268" s="80"/>
      <c r="B268" s="335" t="s">
        <v>1153</v>
      </c>
      <c r="C268" s="121"/>
      <c r="D268" s="76"/>
      <c r="E268" s="79"/>
      <c r="F268" s="451"/>
    </row>
    <row r="269" spans="1:6" ht="12.75">
      <c r="A269" s="80" t="s">
        <v>2</v>
      </c>
      <c r="B269" s="336" t="s">
        <v>1151</v>
      </c>
      <c r="C269" s="337"/>
      <c r="D269" s="184" t="s">
        <v>14</v>
      </c>
      <c r="E269" s="283">
        <v>1</v>
      </c>
      <c r="F269" s="451"/>
    </row>
    <row r="270" spans="1:6" ht="12.75">
      <c r="A270" s="80" t="s">
        <v>3</v>
      </c>
      <c r="B270" s="336" t="s">
        <v>1152</v>
      </c>
      <c r="C270" s="337"/>
      <c r="D270" s="184" t="s">
        <v>14</v>
      </c>
      <c r="E270" s="283">
        <v>1</v>
      </c>
      <c r="F270" s="451"/>
    </row>
    <row r="271" spans="1:6" ht="12.75">
      <c r="A271" s="80"/>
      <c r="B271" s="335" t="s">
        <v>19</v>
      </c>
      <c r="C271" s="337"/>
      <c r="D271" s="137"/>
      <c r="E271" s="138"/>
      <c r="F271" s="451"/>
    </row>
    <row r="272" spans="1:6" ht="12.75">
      <c r="A272" s="80"/>
      <c r="B272" s="12" t="s">
        <v>12</v>
      </c>
      <c r="C272" s="121"/>
      <c r="D272" s="76"/>
      <c r="E272" s="79"/>
      <c r="F272" s="451"/>
    </row>
    <row r="273" spans="1:6" ht="102">
      <c r="A273" s="80"/>
      <c r="B273" s="14" t="s">
        <v>17</v>
      </c>
      <c r="C273" s="121"/>
      <c r="D273" s="76"/>
      <c r="E273" s="79"/>
      <c r="F273" s="451"/>
    </row>
    <row r="274" spans="1:6" ht="12.75">
      <c r="A274" s="80"/>
      <c r="B274" s="67" t="s">
        <v>19</v>
      </c>
      <c r="C274" s="67"/>
      <c r="D274" s="66"/>
      <c r="E274" s="68"/>
      <c r="F274" s="417"/>
    </row>
    <row r="275" spans="1:5" ht="12.75">
      <c r="A275" s="447"/>
      <c r="B275" s="131"/>
      <c r="C275" s="131"/>
      <c r="D275" s="376"/>
      <c r="E275" s="376"/>
    </row>
    <row r="276" spans="1:5" ht="12.75">
      <c r="A276" s="43"/>
      <c r="B276" s="144"/>
      <c r="C276" s="144"/>
      <c r="D276" s="43"/>
      <c r="E276" s="43"/>
    </row>
    <row r="277" spans="1:5" ht="12.75">
      <c r="A277" s="43"/>
      <c r="B277" s="43"/>
      <c r="C277" s="43"/>
      <c r="D277" s="43"/>
      <c r="E277" s="43"/>
    </row>
    <row r="279" ht="13.5">
      <c r="A279" s="98"/>
    </row>
  </sheetData>
  <sheetProtection/>
  <mergeCells count="13">
    <mergeCell ref="F9:F10"/>
    <mergeCell ref="A7:E7"/>
    <mergeCell ref="C9:C10"/>
    <mergeCell ref="A9:A10"/>
    <mergeCell ref="E9:E10"/>
    <mergeCell ref="A6:E6"/>
    <mergeCell ref="B9:B10"/>
    <mergeCell ref="A1:E1"/>
    <mergeCell ref="A2:E2"/>
    <mergeCell ref="A3:E3"/>
    <mergeCell ref="A4:E4"/>
    <mergeCell ref="A5:E5"/>
    <mergeCell ref="D9:D10"/>
  </mergeCells>
  <printOptions/>
  <pageMargins left="0.25" right="0.25" top="0.75" bottom="0.75" header="0.3" footer="0.3"/>
  <pageSetup fitToHeight="0" fitToWidth="1" horizontalDpi="600" verticalDpi="600" orientation="landscape" paperSize="9" r:id="rId1"/>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F96"/>
  <sheetViews>
    <sheetView showZeros="0" zoomScalePageLayoutView="0" workbookViewId="0" topLeftCell="A56">
      <selection activeCell="F68" sqref="A1:F68"/>
    </sheetView>
  </sheetViews>
  <sheetFormatPr defaultColWidth="11.421875" defaultRowHeight="15"/>
  <cols>
    <col min="1" max="1" width="3.8515625" style="4" customWidth="1"/>
    <col min="2" max="2" width="40.421875" style="4" customWidth="1"/>
    <col min="3" max="3" width="15.00390625" style="4" customWidth="1"/>
    <col min="4" max="5" width="11.00390625" style="4" customWidth="1"/>
    <col min="6" max="6" width="11.00390625" style="3" customWidth="1"/>
    <col min="7" max="16384" width="11.421875" style="3" customWidth="1"/>
  </cols>
  <sheetData>
    <row r="1" spans="1:5" ht="18" customHeight="1">
      <c r="A1" s="534" t="s">
        <v>1325</v>
      </c>
      <c r="B1" s="534"/>
      <c r="C1" s="534"/>
      <c r="D1" s="534"/>
      <c r="E1" s="534"/>
    </row>
    <row r="2" spans="1:6" ht="15.75" customHeight="1">
      <c r="A2" s="536" t="s">
        <v>641</v>
      </c>
      <c r="B2" s="536"/>
      <c r="C2" s="536"/>
      <c r="D2" s="536"/>
      <c r="E2" s="536"/>
      <c r="F2" s="173"/>
    </row>
    <row r="3" spans="1:5" ht="15.75">
      <c r="A3" s="510" t="s">
        <v>20</v>
      </c>
      <c r="B3" s="510"/>
      <c r="C3" s="510"/>
      <c r="D3" s="510"/>
      <c r="E3" s="510"/>
    </row>
    <row r="4" spans="1:5" ht="32.25" customHeight="1">
      <c r="A4" s="498" t="s">
        <v>286</v>
      </c>
      <c r="B4" s="498"/>
      <c r="C4" s="498"/>
      <c r="D4" s="498"/>
      <c r="E4" s="498"/>
    </row>
    <row r="5" spans="1:5" ht="30.75" customHeight="1">
      <c r="A5" s="498" t="s">
        <v>287</v>
      </c>
      <c r="B5" s="498"/>
      <c r="C5" s="498"/>
      <c r="D5" s="498"/>
      <c r="E5" s="498"/>
    </row>
    <row r="6" spans="1:5" ht="15.75" customHeight="1">
      <c r="A6" s="498" t="s">
        <v>288</v>
      </c>
      <c r="B6" s="498"/>
      <c r="C6" s="498"/>
      <c r="D6" s="498"/>
      <c r="E6" s="498"/>
    </row>
    <row r="7" spans="1:5" ht="15.75" customHeight="1">
      <c r="A7" s="498" t="s">
        <v>289</v>
      </c>
      <c r="B7" s="498"/>
      <c r="C7" s="498"/>
      <c r="D7" s="498"/>
      <c r="E7" s="498"/>
    </row>
    <row r="8" spans="1:5" ht="15.75">
      <c r="A8" s="5"/>
      <c r="B8" s="5"/>
      <c r="C8" s="5"/>
      <c r="D8" s="5"/>
      <c r="E8" s="5"/>
    </row>
    <row r="9" spans="1:6" s="24" customFormat="1" ht="15.75" customHeight="1">
      <c r="A9" s="500" t="s">
        <v>21</v>
      </c>
      <c r="B9" s="500" t="s">
        <v>22</v>
      </c>
      <c r="C9" s="535" t="s">
        <v>572</v>
      </c>
      <c r="D9" s="500" t="s">
        <v>23</v>
      </c>
      <c r="E9" s="500" t="s">
        <v>24</v>
      </c>
      <c r="F9" s="500" t="s">
        <v>1316</v>
      </c>
    </row>
    <row r="10" spans="1:6" s="24" customFormat="1" ht="71.25" customHeight="1">
      <c r="A10" s="500"/>
      <c r="B10" s="500"/>
      <c r="C10" s="535"/>
      <c r="D10" s="500"/>
      <c r="E10" s="500"/>
      <c r="F10" s="500"/>
    </row>
    <row r="11" spans="1:6" s="23" customFormat="1" ht="12.75">
      <c r="A11" s="375">
        <v>1</v>
      </c>
      <c r="B11" s="375">
        <v>2</v>
      </c>
      <c r="C11" s="375">
        <v>3</v>
      </c>
      <c r="D11" s="375">
        <v>4</v>
      </c>
      <c r="E11" s="375">
        <v>5</v>
      </c>
      <c r="F11" s="448">
        <v>6</v>
      </c>
    </row>
    <row r="12" spans="1:6" s="23" customFormat="1" ht="12.75">
      <c r="A12" s="22"/>
      <c r="B12" s="78"/>
      <c r="C12" s="78"/>
      <c r="D12" s="22"/>
      <c r="E12" s="22"/>
      <c r="F12" s="422"/>
    </row>
    <row r="13" spans="1:6" s="21" customFormat="1" ht="48">
      <c r="A13" s="153">
        <v>1</v>
      </c>
      <c r="B13" s="175" t="s">
        <v>642</v>
      </c>
      <c r="C13" s="179" t="s">
        <v>699</v>
      </c>
      <c r="D13" s="153" t="s">
        <v>18</v>
      </c>
      <c r="E13" s="176" t="s">
        <v>1259</v>
      </c>
      <c r="F13" s="412"/>
    </row>
    <row r="14" spans="1:6" s="21" customFormat="1" ht="48">
      <c r="A14" s="153">
        <v>2</v>
      </c>
      <c r="B14" s="175" t="s">
        <v>643</v>
      </c>
      <c r="C14" s="179" t="s">
        <v>699</v>
      </c>
      <c r="D14" s="153" t="s">
        <v>18</v>
      </c>
      <c r="E14" s="176">
        <v>12</v>
      </c>
      <c r="F14" s="412"/>
    </row>
    <row r="15" spans="1:6" s="21" customFormat="1" ht="48">
      <c r="A15" s="153">
        <v>3</v>
      </c>
      <c r="B15" s="175" t="s">
        <v>644</v>
      </c>
      <c r="C15" s="179" t="s">
        <v>699</v>
      </c>
      <c r="D15" s="153" t="s">
        <v>18</v>
      </c>
      <c r="E15" s="176">
        <v>5</v>
      </c>
      <c r="F15" s="412"/>
    </row>
    <row r="16" spans="1:6" s="21" customFormat="1" ht="48">
      <c r="A16" s="153">
        <v>4</v>
      </c>
      <c r="B16" s="175" t="s">
        <v>645</v>
      </c>
      <c r="C16" s="179" t="s">
        <v>700</v>
      </c>
      <c r="D16" s="153" t="s">
        <v>339</v>
      </c>
      <c r="E16" s="176" t="s">
        <v>26</v>
      </c>
      <c r="F16" s="412"/>
    </row>
    <row r="17" spans="1:6" s="21" customFormat="1" ht="48">
      <c r="A17" s="153">
        <v>5</v>
      </c>
      <c r="B17" s="175" t="s">
        <v>646</v>
      </c>
      <c r="C17" s="179" t="s">
        <v>700</v>
      </c>
      <c r="D17" s="153" t="s">
        <v>339</v>
      </c>
      <c r="E17" s="176" t="s">
        <v>229</v>
      </c>
      <c r="F17" s="412"/>
    </row>
    <row r="18" spans="1:6" s="21" customFormat="1" ht="25.5" customHeight="1">
      <c r="A18" s="153">
        <v>6</v>
      </c>
      <c r="B18" s="175" t="s">
        <v>647</v>
      </c>
      <c r="C18" s="179" t="s">
        <v>701</v>
      </c>
      <c r="D18" s="153" t="s">
        <v>585</v>
      </c>
      <c r="E18" s="176" t="s">
        <v>4</v>
      </c>
      <c r="F18" s="412"/>
    </row>
    <row r="19" spans="1:6" s="21" customFormat="1" ht="25.5" customHeight="1">
      <c r="A19" s="153">
        <v>7</v>
      </c>
      <c r="B19" s="175" t="s">
        <v>648</v>
      </c>
      <c r="C19" s="179" t="s">
        <v>701</v>
      </c>
      <c r="D19" s="153" t="s">
        <v>329</v>
      </c>
      <c r="E19" s="176" t="s">
        <v>15</v>
      </c>
      <c r="F19" s="412"/>
    </row>
    <row r="20" spans="1:6" s="21" customFormat="1" ht="25.5" customHeight="1">
      <c r="A20" s="153">
        <v>8</v>
      </c>
      <c r="B20" s="175" t="s">
        <v>649</v>
      </c>
      <c r="C20" s="180" t="s">
        <v>702</v>
      </c>
      <c r="D20" s="153" t="s">
        <v>329</v>
      </c>
      <c r="E20" s="176" t="s">
        <v>229</v>
      </c>
      <c r="F20" s="412"/>
    </row>
    <row r="21" spans="1:6" s="21" customFormat="1" ht="25.5">
      <c r="A21" s="153">
        <v>9</v>
      </c>
      <c r="B21" s="175" t="s">
        <v>650</v>
      </c>
      <c r="C21" s="179" t="s">
        <v>702</v>
      </c>
      <c r="D21" s="153" t="s">
        <v>329</v>
      </c>
      <c r="E21" s="176" t="s">
        <v>4</v>
      </c>
      <c r="F21" s="412"/>
    </row>
    <row r="22" spans="1:6" s="21" customFormat="1" ht="25.5">
      <c r="A22" s="153">
        <v>10</v>
      </c>
      <c r="B22" s="177" t="s">
        <v>651</v>
      </c>
      <c r="C22" s="179" t="s">
        <v>703</v>
      </c>
      <c r="D22" s="153" t="s">
        <v>339</v>
      </c>
      <c r="E22" s="176" t="s">
        <v>2</v>
      </c>
      <c r="F22" s="412"/>
    </row>
    <row r="23" spans="1:6" s="21" customFormat="1" ht="23.25" customHeight="1">
      <c r="A23" s="153">
        <v>11</v>
      </c>
      <c r="B23" s="301" t="s">
        <v>652</v>
      </c>
      <c r="C23" s="179" t="s">
        <v>704</v>
      </c>
      <c r="D23" s="153" t="s">
        <v>339</v>
      </c>
      <c r="E23" s="176" t="s">
        <v>2</v>
      </c>
      <c r="F23" s="412"/>
    </row>
    <row r="24" spans="1:6" s="21" customFormat="1" ht="15" customHeight="1">
      <c r="A24" s="153">
        <v>12</v>
      </c>
      <c r="B24" s="301" t="s">
        <v>653</v>
      </c>
      <c r="C24" s="180" t="s">
        <v>705</v>
      </c>
      <c r="D24" s="153" t="s">
        <v>585</v>
      </c>
      <c r="E24" s="176" t="s">
        <v>2</v>
      </c>
      <c r="F24" s="412"/>
    </row>
    <row r="25" spans="1:6" s="21" customFormat="1" ht="15" customHeight="1">
      <c r="A25" s="153">
        <v>13</v>
      </c>
      <c r="B25" s="301" t="s">
        <v>654</v>
      </c>
      <c r="C25" s="180" t="s">
        <v>705</v>
      </c>
      <c r="D25" s="153" t="s">
        <v>339</v>
      </c>
      <c r="E25" s="176" t="s">
        <v>2</v>
      </c>
      <c r="F25" s="412"/>
    </row>
    <row r="26" spans="1:6" s="21" customFormat="1" ht="36">
      <c r="A26" s="153">
        <v>14</v>
      </c>
      <c r="B26" s="175" t="s">
        <v>655</v>
      </c>
      <c r="C26" s="179" t="s">
        <v>706</v>
      </c>
      <c r="D26" s="153" t="s">
        <v>585</v>
      </c>
      <c r="E26" s="176" t="s">
        <v>26</v>
      </c>
      <c r="F26" s="412"/>
    </row>
    <row r="27" spans="1:6" s="21" customFormat="1" ht="27.75" customHeight="1">
      <c r="A27" s="153">
        <v>15</v>
      </c>
      <c r="B27" s="301" t="s">
        <v>656</v>
      </c>
      <c r="C27" s="180" t="s">
        <v>707</v>
      </c>
      <c r="D27" s="153" t="s">
        <v>18</v>
      </c>
      <c r="E27" s="176" t="s">
        <v>657</v>
      </c>
      <c r="F27" s="412"/>
    </row>
    <row r="28" spans="1:6" s="21" customFormat="1" ht="27.75" customHeight="1">
      <c r="A28" s="153">
        <v>16</v>
      </c>
      <c r="B28" s="301" t="s">
        <v>658</v>
      </c>
      <c r="C28" s="180" t="s">
        <v>707</v>
      </c>
      <c r="D28" s="153" t="s">
        <v>18</v>
      </c>
      <c r="E28" s="176" t="s">
        <v>263</v>
      </c>
      <c r="F28" s="412"/>
    </row>
    <row r="29" spans="1:6" s="21" customFormat="1" ht="27.75" customHeight="1">
      <c r="A29" s="153">
        <v>17</v>
      </c>
      <c r="B29" s="301" t="s">
        <v>659</v>
      </c>
      <c r="C29" s="180" t="s">
        <v>708</v>
      </c>
      <c r="D29" s="153" t="s">
        <v>339</v>
      </c>
      <c r="E29" s="176" t="s">
        <v>226</v>
      </c>
      <c r="F29" s="412"/>
    </row>
    <row r="30" spans="1:6" s="21" customFormat="1" ht="27.75" customHeight="1">
      <c r="A30" s="153">
        <v>18</v>
      </c>
      <c r="B30" s="301" t="s">
        <v>660</v>
      </c>
      <c r="C30" s="180" t="s">
        <v>708</v>
      </c>
      <c r="D30" s="153" t="s">
        <v>339</v>
      </c>
      <c r="E30" s="176" t="s">
        <v>2</v>
      </c>
      <c r="F30" s="412"/>
    </row>
    <row r="31" spans="1:6" s="21" customFormat="1" ht="27.75" customHeight="1">
      <c r="A31" s="153">
        <v>19</v>
      </c>
      <c r="B31" s="301" t="s">
        <v>661</v>
      </c>
      <c r="C31" s="180" t="s">
        <v>704</v>
      </c>
      <c r="D31" s="153" t="s">
        <v>339</v>
      </c>
      <c r="E31" s="176" t="s">
        <v>3</v>
      </c>
      <c r="F31" s="412"/>
    </row>
    <row r="32" spans="1:6" s="21" customFormat="1" ht="27.75" customHeight="1">
      <c r="A32" s="153">
        <v>20</v>
      </c>
      <c r="B32" s="301" t="s">
        <v>662</v>
      </c>
      <c r="C32" s="180" t="s">
        <v>704</v>
      </c>
      <c r="D32" s="153" t="s">
        <v>339</v>
      </c>
      <c r="E32" s="176" t="s">
        <v>244</v>
      </c>
      <c r="F32" s="412"/>
    </row>
    <row r="33" spans="1:6" s="21" customFormat="1" ht="27.75" customHeight="1">
      <c r="A33" s="153">
        <v>21</v>
      </c>
      <c r="B33" s="301" t="s">
        <v>663</v>
      </c>
      <c r="C33" s="180" t="s">
        <v>704</v>
      </c>
      <c r="D33" s="153" t="s">
        <v>339</v>
      </c>
      <c r="E33" s="176" t="s">
        <v>4</v>
      </c>
      <c r="F33" s="412"/>
    </row>
    <row r="34" spans="1:6" s="21" customFormat="1" ht="27.75" customHeight="1">
      <c r="A34" s="153">
        <v>22</v>
      </c>
      <c r="B34" s="301" t="s">
        <v>664</v>
      </c>
      <c r="C34" s="180" t="s">
        <v>709</v>
      </c>
      <c r="D34" s="153" t="s">
        <v>339</v>
      </c>
      <c r="E34" s="176" t="s">
        <v>3</v>
      </c>
      <c r="F34" s="412"/>
    </row>
    <row r="35" spans="1:6" s="21" customFormat="1" ht="16.5" customHeight="1">
      <c r="A35" s="153">
        <v>23</v>
      </c>
      <c r="B35" s="301" t="s">
        <v>665</v>
      </c>
      <c r="C35" s="179"/>
      <c r="D35" s="153" t="s">
        <v>18</v>
      </c>
      <c r="E35" s="176" t="s">
        <v>666</v>
      </c>
      <c r="F35" s="412"/>
    </row>
    <row r="36" spans="1:6" s="21" customFormat="1" ht="16.5" customHeight="1">
      <c r="A36" s="153">
        <v>24</v>
      </c>
      <c r="B36" s="301" t="s">
        <v>667</v>
      </c>
      <c r="C36" s="179"/>
      <c r="D36" s="153" t="s">
        <v>18</v>
      </c>
      <c r="E36" s="176" t="s">
        <v>668</v>
      </c>
      <c r="F36" s="412"/>
    </row>
    <row r="37" spans="1:6" s="21" customFormat="1" ht="16.5" customHeight="1">
      <c r="A37" s="153">
        <v>25</v>
      </c>
      <c r="B37" s="301" t="s">
        <v>669</v>
      </c>
      <c r="C37" s="179"/>
      <c r="D37" s="153" t="s">
        <v>339</v>
      </c>
      <c r="E37" s="176" t="s">
        <v>228</v>
      </c>
      <c r="F37" s="412"/>
    </row>
    <row r="38" spans="1:6" s="21" customFormat="1" ht="34.5" customHeight="1">
      <c r="A38" s="153">
        <v>26</v>
      </c>
      <c r="B38" s="301" t="s">
        <v>670</v>
      </c>
      <c r="C38" s="180" t="s">
        <v>710</v>
      </c>
      <c r="D38" s="153" t="s">
        <v>339</v>
      </c>
      <c r="E38" s="176" t="s">
        <v>3</v>
      </c>
      <c r="F38" s="412"/>
    </row>
    <row r="39" spans="1:6" s="21" customFormat="1" ht="29.25" customHeight="1">
      <c r="A39" s="153">
        <v>27</v>
      </c>
      <c r="B39" s="301" t="s">
        <v>671</v>
      </c>
      <c r="C39" s="180" t="s">
        <v>711</v>
      </c>
      <c r="D39" s="153" t="s">
        <v>339</v>
      </c>
      <c r="E39" s="176" t="s">
        <v>2</v>
      </c>
      <c r="F39" s="412"/>
    </row>
    <row r="40" spans="1:6" s="21" customFormat="1" ht="29.25" customHeight="1">
      <c r="A40" s="153">
        <v>28</v>
      </c>
      <c r="B40" s="301" t="s">
        <v>672</v>
      </c>
      <c r="C40" s="180" t="s">
        <v>711</v>
      </c>
      <c r="D40" s="153" t="s">
        <v>339</v>
      </c>
      <c r="E40" s="176" t="s">
        <v>221</v>
      </c>
      <c r="F40" s="412"/>
    </row>
    <row r="41" spans="1:6" s="21" customFormat="1" ht="29.25" customHeight="1">
      <c r="A41" s="153">
        <v>29</v>
      </c>
      <c r="B41" s="175" t="s">
        <v>673</v>
      </c>
      <c r="C41" s="179" t="s">
        <v>711</v>
      </c>
      <c r="D41" s="153" t="s">
        <v>18</v>
      </c>
      <c r="E41" s="176" t="s">
        <v>226</v>
      </c>
      <c r="F41" s="412"/>
    </row>
    <row r="42" spans="1:6" s="21" customFormat="1" ht="29.25" customHeight="1">
      <c r="A42" s="153">
        <v>30</v>
      </c>
      <c r="B42" s="175" t="s">
        <v>674</v>
      </c>
      <c r="C42" s="179" t="s">
        <v>711</v>
      </c>
      <c r="D42" s="153" t="s">
        <v>18</v>
      </c>
      <c r="E42" s="176" t="s">
        <v>3</v>
      </c>
      <c r="F42" s="412"/>
    </row>
    <row r="43" spans="1:6" s="21" customFormat="1" ht="29.25" customHeight="1">
      <c r="A43" s="153">
        <v>31</v>
      </c>
      <c r="B43" s="301" t="s">
        <v>675</v>
      </c>
      <c r="C43" s="180" t="s">
        <v>711</v>
      </c>
      <c r="D43" s="153" t="s">
        <v>339</v>
      </c>
      <c r="E43" s="176" t="s">
        <v>3</v>
      </c>
      <c r="F43" s="412"/>
    </row>
    <row r="44" spans="1:6" s="21" customFormat="1" ht="29.25" customHeight="1">
      <c r="A44" s="153">
        <v>32</v>
      </c>
      <c r="B44" s="301" t="s">
        <v>676</v>
      </c>
      <c r="C44" s="180" t="s">
        <v>711</v>
      </c>
      <c r="D44" s="153" t="s">
        <v>339</v>
      </c>
      <c r="E44" s="176" t="s">
        <v>3</v>
      </c>
      <c r="F44" s="412"/>
    </row>
    <row r="45" spans="1:6" s="21" customFormat="1" ht="29.25" customHeight="1">
      <c r="A45" s="153">
        <v>33</v>
      </c>
      <c r="B45" s="302" t="s">
        <v>677</v>
      </c>
      <c r="C45" s="180" t="s">
        <v>711</v>
      </c>
      <c r="D45" s="153" t="s">
        <v>339</v>
      </c>
      <c r="E45" s="176" t="s">
        <v>3</v>
      </c>
      <c r="F45" s="412"/>
    </row>
    <row r="46" spans="1:6" s="21" customFormat="1" ht="29.25" customHeight="1">
      <c r="A46" s="153">
        <v>34</v>
      </c>
      <c r="B46" s="302" t="s">
        <v>678</v>
      </c>
      <c r="C46" s="180" t="s">
        <v>712</v>
      </c>
      <c r="D46" s="153" t="s">
        <v>339</v>
      </c>
      <c r="E46" s="176" t="s">
        <v>4</v>
      </c>
      <c r="F46" s="412"/>
    </row>
    <row r="47" spans="1:6" s="21" customFormat="1" ht="29.25" customHeight="1">
      <c r="A47" s="153">
        <v>35</v>
      </c>
      <c r="B47" s="302" t="s">
        <v>679</v>
      </c>
      <c r="C47" s="180" t="s">
        <v>712</v>
      </c>
      <c r="D47" s="153" t="s">
        <v>339</v>
      </c>
      <c r="E47" s="176" t="s">
        <v>3</v>
      </c>
      <c r="F47" s="412"/>
    </row>
    <row r="48" spans="1:6" s="21" customFormat="1" ht="29.25" customHeight="1">
      <c r="A48" s="153">
        <v>36</v>
      </c>
      <c r="B48" s="175" t="s">
        <v>680</v>
      </c>
      <c r="C48" s="179" t="s">
        <v>713</v>
      </c>
      <c r="D48" s="153" t="s">
        <v>585</v>
      </c>
      <c r="E48" s="176" t="s">
        <v>228</v>
      </c>
      <c r="F48" s="412"/>
    </row>
    <row r="49" spans="1:6" s="21" customFormat="1" ht="25.5">
      <c r="A49" s="153">
        <v>37</v>
      </c>
      <c r="B49" s="175" t="s">
        <v>681</v>
      </c>
      <c r="C49" s="179"/>
      <c r="D49" s="153" t="s">
        <v>339</v>
      </c>
      <c r="E49" s="176" t="s">
        <v>233</v>
      </c>
      <c r="F49" s="412"/>
    </row>
    <row r="50" spans="1:6" s="21" customFormat="1" ht="28.5" customHeight="1">
      <c r="A50" s="153">
        <v>38</v>
      </c>
      <c r="B50" s="175" t="s">
        <v>682</v>
      </c>
      <c r="C50" s="179" t="s">
        <v>711</v>
      </c>
      <c r="D50" s="153" t="s">
        <v>18</v>
      </c>
      <c r="E50" s="176" t="s">
        <v>262</v>
      </c>
      <c r="F50" s="412"/>
    </row>
    <row r="51" spans="1:6" s="21" customFormat="1" ht="15" customHeight="1">
      <c r="A51" s="153">
        <v>39</v>
      </c>
      <c r="B51" s="302" t="s">
        <v>683</v>
      </c>
      <c r="C51" s="178"/>
      <c r="D51" s="153" t="s">
        <v>585</v>
      </c>
      <c r="E51" s="176" t="s">
        <v>225</v>
      </c>
      <c r="F51" s="412"/>
    </row>
    <row r="52" spans="1:6" s="21" customFormat="1" ht="15" customHeight="1">
      <c r="A52" s="153">
        <v>40</v>
      </c>
      <c r="B52" s="302" t="s">
        <v>684</v>
      </c>
      <c r="C52" s="178"/>
      <c r="D52" s="153" t="s">
        <v>585</v>
      </c>
      <c r="E52" s="176" t="s">
        <v>3</v>
      </c>
      <c r="F52" s="412"/>
    </row>
    <row r="53" spans="1:6" s="21" customFormat="1" ht="15" customHeight="1">
      <c r="A53" s="153">
        <v>41</v>
      </c>
      <c r="B53" s="302" t="s">
        <v>685</v>
      </c>
      <c r="C53" s="178"/>
      <c r="D53" s="153" t="s">
        <v>585</v>
      </c>
      <c r="E53" s="176" t="s">
        <v>3</v>
      </c>
      <c r="F53" s="412"/>
    </row>
    <row r="54" spans="1:6" s="21" customFormat="1" ht="15" customHeight="1">
      <c r="A54" s="153">
        <v>42</v>
      </c>
      <c r="B54" s="302" t="s">
        <v>686</v>
      </c>
      <c r="C54" s="178"/>
      <c r="D54" s="153" t="s">
        <v>18</v>
      </c>
      <c r="E54" s="176" t="s">
        <v>687</v>
      </c>
      <c r="F54" s="412"/>
    </row>
    <row r="55" spans="1:6" s="21" customFormat="1" ht="15" customHeight="1">
      <c r="A55" s="153">
        <v>43</v>
      </c>
      <c r="B55" s="302" t="s">
        <v>688</v>
      </c>
      <c r="C55" s="178"/>
      <c r="D55" s="153" t="s">
        <v>16</v>
      </c>
      <c r="E55" s="176" t="s">
        <v>262</v>
      </c>
      <c r="F55" s="412"/>
    </row>
    <row r="56" spans="1:6" s="21" customFormat="1" ht="15" customHeight="1">
      <c r="A56" s="153">
        <v>44</v>
      </c>
      <c r="B56" s="302" t="s">
        <v>689</v>
      </c>
      <c r="C56" s="178"/>
      <c r="D56" s="153" t="s">
        <v>16</v>
      </c>
      <c r="E56" s="176" t="s">
        <v>26</v>
      </c>
      <c r="F56" s="412"/>
    </row>
    <row r="57" spans="1:6" s="21" customFormat="1" ht="15" customHeight="1">
      <c r="A57" s="153">
        <v>45</v>
      </c>
      <c r="B57" s="302" t="s">
        <v>698</v>
      </c>
      <c r="C57" s="178"/>
      <c r="D57" s="153" t="s">
        <v>16</v>
      </c>
      <c r="E57" s="176" t="s">
        <v>690</v>
      </c>
      <c r="F57" s="412"/>
    </row>
    <row r="58" spans="1:6" s="21" customFormat="1" ht="15" customHeight="1">
      <c r="A58" s="153">
        <v>46</v>
      </c>
      <c r="B58" s="302" t="s">
        <v>691</v>
      </c>
      <c r="C58" s="178"/>
      <c r="D58" s="153" t="s">
        <v>339</v>
      </c>
      <c r="E58" s="176" t="s">
        <v>221</v>
      </c>
      <c r="F58" s="412"/>
    </row>
    <row r="59" spans="1:6" s="21" customFormat="1" ht="15" customHeight="1">
      <c r="A59" s="153">
        <v>47</v>
      </c>
      <c r="B59" s="302" t="s">
        <v>692</v>
      </c>
      <c r="C59" s="178"/>
      <c r="D59" s="153" t="s">
        <v>329</v>
      </c>
      <c r="E59" s="176" t="s">
        <v>2</v>
      </c>
      <c r="F59" s="412"/>
    </row>
    <row r="60" spans="1:6" s="21" customFormat="1" ht="15" customHeight="1">
      <c r="A60" s="153">
        <v>48</v>
      </c>
      <c r="B60" s="302" t="s">
        <v>269</v>
      </c>
      <c r="C60" s="178"/>
      <c r="D60" s="153" t="s">
        <v>693</v>
      </c>
      <c r="E60" s="176" t="s">
        <v>694</v>
      </c>
      <c r="F60" s="412"/>
    </row>
    <row r="61" spans="1:6" s="21" customFormat="1" ht="15" customHeight="1">
      <c r="A61" s="153">
        <v>49</v>
      </c>
      <c r="B61" s="302" t="s">
        <v>695</v>
      </c>
      <c r="C61" s="178"/>
      <c r="D61" s="153" t="s">
        <v>339</v>
      </c>
      <c r="E61" s="176" t="s">
        <v>2</v>
      </c>
      <c r="F61" s="412"/>
    </row>
    <row r="62" spans="1:6" s="21" customFormat="1" ht="15" customHeight="1">
      <c r="A62" s="153">
        <v>50</v>
      </c>
      <c r="B62" s="302" t="s">
        <v>696</v>
      </c>
      <c r="C62" s="178"/>
      <c r="D62" s="153" t="s">
        <v>693</v>
      </c>
      <c r="E62" s="176" t="s">
        <v>697</v>
      </c>
      <c r="F62" s="423"/>
    </row>
    <row r="63" spans="1:6" s="21" customFormat="1" ht="27" customHeight="1">
      <c r="A63" s="153">
        <v>51</v>
      </c>
      <c r="B63" s="336" t="s">
        <v>1151</v>
      </c>
      <c r="C63" s="337"/>
      <c r="D63" s="184" t="s">
        <v>14</v>
      </c>
      <c r="E63" s="283">
        <v>1</v>
      </c>
      <c r="F63" s="423"/>
    </row>
    <row r="64" spans="1:6" s="21" customFormat="1" ht="15" customHeight="1">
      <c r="A64" s="153">
        <v>52</v>
      </c>
      <c r="B64" s="336" t="s">
        <v>1152</v>
      </c>
      <c r="C64" s="337"/>
      <c r="D64" s="184" t="s">
        <v>14</v>
      </c>
      <c r="E64" s="283">
        <v>1</v>
      </c>
      <c r="F64" s="423"/>
    </row>
    <row r="65" spans="1:6" s="21" customFormat="1" ht="15" customHeight="1">
      <c r="A65" s="153"/>
      <c r="B65" s="303" t="s">
        <v>12</v>
      </c>
      <c r="C65" s="178"/>
      <c r="D65" s="153"/>
      <c r="E65" s="176"/>
      <c r="F65" s="423"/>
    </row>
    <row r="66" spans="1:6" s="21" customFormat="1" ht="118.5" customHeight="1">
      <c r="A66" s="153"/>
      <c r="B66" s="14" t="s">
        <v>17</v>
      </c>
      <c r="C66" s="178"/>
      <c r="D66" s="153"/>
      <c r="E66" s="176"/>
      <c r="F66" s="423"/>
    </row>
    <row r="67" spans="1:6" s="21" customFormat="1" ht="15">
      <c r="A67" s="230"/>
      <c r="B67" s="304" t="s">
        <v>19</v>
      </c>
      <c r="C67" s="84"/>
      <c r="D67" s="6"/>
      <c r="E67" s="7"/>
      <c r="F67" s="412"/>
    </row>
    <row r="68" spans="1:5" ht="15.75">
      <c r="A68" s="228"/>
      <c r="B68" s="229"/>
      <c r="C68" s="229"/>
      <c r="D68" s="421"/>
      <c r="E68" s="421"/>
    </row>
    <row r="69" spans="1:5" ht="15.75">
      <c r="A69" s="43"/>
      <c r="B69" s="144"/>
      <c r="C69" s="144"/>
      <c r="D69" s="43"/>
      <c r="E69" s="43"/>
    </row>
    <row r="70" spans="1:5" ht="15.75">
      <c r="A70" s="43"/>
      <c r="B70" s="43"/>
      <c r="C70" s="43"/>
      <c r="D70" s="43"/>
      <c r="E70" s="43"/>
    </row>
    <row r="71" spans="1:5" ht="15.75">
      <c r="A71" s="52"/>
      <c r="B71" s="77"/>
      <c r="C71" s="77"/>
      <c r="D71" s="52"/>
      <c r="E71" s="52"/>
    </row>
    <row r="72" spans="1:5" ht="15.75">
      <c r="A72" s="98"/>
      <c r="B72" s="77"/>
      <c r="C72" s="77"/>
      <c r="D72" s="52"/>
      <c r="E72" s="52"/>
    </row>
    <row r="73" ht="15.75">
      <c r="A73" s="174"/>
    </row>
    <row r="74" ht="15.75">
      <c r="A74" s="174"/>
    </row>
    <row r="75" ht="15.75">
      <c r="A75" s="174"/>
    </row>
    <row r="76" ht="15.75">
      <c r="A76" s="174"/>
    </row>
    <row r="77" ht="15.75">
      <c r="A77" s="174"/>
    </row>
    <row r="78" ht="15.75">
      <c r="A78" s="174"/>
    </row>
    <row r="79" ht="15.75">
      <c r="A79" s="174"/>
    </row>
    <row r="82" spans="1:5" ht="15.75">
      <c r="A82" s="3"/>
      <c r="B82" s="3"/>
      <c r="C82" s="3"/>
      <c r="D82" s="3"/>
      <c r="E82" s="3"/>
    </row>
    <row r="83" spans="1:5" ht="15.75">
      <c r="A83" s="3"/>
      <c r="B83" s="3"/>
      <c r="C83" s="3"/>
      <c r="D83" s="3"/>
      <c r="E83" s="3"/>
    </row>
    <row r="84" spans="1:5" ht="15.75">
      <c r="A84" s="3"/>
      <c r="B84" s="3"/>
      <c r="C84" s="3"/>
      <c r="D84" s="3"/>
      <c r="E84" s="3"/>
    </row>
    <row r="85" spans="1:5" ht="15.75">
      <c r="A85" s="3"/>
      <c r="B85" s="3"/>
      <c r="C85" s="3"/>
      <c r="D85" s="3"/>
      <c r="E85" s="3"/>
    </row>
    <row r="86" spans="1:5" ht="15.75">
      <c r="A86" s="3"/>
      <c r="B86" s="3"/>
      <c r="C86" s="3"/>
      <c r="D86" s="3"/>
      <c r="E86" s="3"/>
    </row>
    <row r="87" spans="1:5" ht="15.75">
      <c r="A87" s="3"/>
      <c r="B87" s="3"/>
      <c r="C87" s="3"/>
      <c r="D87" s="3"/>
      <c r="E87" s="3"/>
    </row>
    <row r="88" spans="1:5" ht="15.75">
      <c r="A88" s="3"/>
      <c r="B88" s="3"/>
      <c r="C88" s="3"/>
      <c r="D88" s="3"/>
      <c r="E88" s="3"/>
    </row>
    <row r="89" spans="1:5" ht="15.75">
      <c r="A89" s="3"/>
      <c r="B89" s="3"/>
      <c r="C89" s="3"/>
      <c r="D89" s="3"/>
      <c r="E89" s="3"/>
    </row>
    <row r="90" spans="1:5" ht="15.75">
      <c r="A90" s="3"/>
      <c r="B90" s="3"/>
      <c r="C90" s="3"/>
      <c r="D90" s="3"/>
      <c r="E90" s="3"/>
    </row>
    <row r="91" spans="1:5" ht="15.75">
      <c r="A91" s="3"/>
      <c r="B91" s="3"/>
      <c r="C91" s="3"/>
      <c r="D91" s="3"/>
      <c r="E91" s="3"/>
    </row>
    <row r="92" spans="1:5" ht="15.75">
      <c r="A92" s="3"/>
      <c r="B92" s="3"/>
      <c r="C92" s="3"/>
      <c r="D92" s="3"/>
      <c r="E92" s="3"/>
    </row>
    <row r="93" spans="1:5" ht="15.75">
      <c r="A93" s="3"/>
      <c r="B93" s="3"/>
      <c r="C93" s="3"/>
      <c r="D93" s="3"/>
      <c r="E93" s="3"/>
    </row>
    <row r="96" spans="1:5" ht="15.75">
      <c r="A96" s="3"/>
      <c r="B96" s="3"/>
      <c r="C96" s="3"/>
      <c r="D96" s="3"/>
      <c r="E96" s="3"/>
    </row>
  </sheetData>
  <sheetProtection/>
  <mergeCells count="13">
    <mergeCell ref="F9:F10"/>
    <mergeCell ref="A7:E7"/>
    <mergeCell ref="C9:C10"/>
    <mergeCell ref="A9:A10"/>
    <mergeCell ref="E9:E10"/>
    <mergeCell ref="A6:E6"/>
    <mergeCell ref="B9:B10"/>
    <mergeCell ref="A1:E1"/>
    <mergeCell ref="A2:E2"/>
    <mergeCell ref="A3:E3"/>
    <mergeCell ref="A4:E4"/>
    <mergeCell ref="A5:E5"/>
    <mergeCell ref="D9:D10"/>
  </mergeCells>
  <printOptions/>
  <pageMargins left="0.25" right="0.25" top="0.75" bottom="0.75" header="0.3" footer="0.3"/>
  <pageSetup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9"/>
    <pageSetUpPr fitToPage="1"/>
  </sheetPr>
  <dimension ref="A1:E79"/>
  <sheetViews>
    <sheetView zoomScalePageLayoutView="0" workbookViewId="0" topLeftCell="A60">
      <selection activeCell="E75" sqref="A1:E75"/>
    </sheetView>
  </sheetViews>
  <sheetFormatPr defaultColWidth="11.421875" defaultRowHeight="15"/>
  <cols>
    <col min="1" max="1" width="5.140625" style="4" customWidth="1"/>
    <col min="2" max="2" width="40.421875" style="4" customWidth="1"/>
    <col min="3" max="4" width="11.7109375" style="4" customWidth="1"/>
    <col min="5" max="5" width="11.7109375" style="3" customWidth="1"/>
    <col min="6" max="16384" width="11.421875" style="3" customWidth="1"/>
  </cols>
  <sheetData>
    <row r="1" spans="1:4" ht="18" customHeight="1">
      <c r="A1" s="501" t="s">
        <v>1326</v>
      </c>
      <c r="B1" s="501"/>
      <c r="C1" s="501"/>
      <c r="D1" s="501"/>
    </row>
    <row r="2" spans="1:4" ht="15.75" customHeight="1">
      <c r="A2" s="509" t="s">
        <v>714</v>
      </c>
      <c r="B2" s="509"/>
      <c r="C2" s="509"/>
      <c r="D2" s="509"/>
    </row>
    <row r="3" spans="1:4" ht="15.75">
      <c r="A3" s="510" t="s">
        <v>20</v>
      </c>
      <c r="B3" s="510"/>
      <c r="C3" s="510"/>
      <c r="D3" s="510"/>
    </row>
    <row r="4" spans="1:4" ht="32.25" customHeight="1">
      <c r="A4" s="498" t="s">
        <v>286</v>
      </c>
      <c r="B4" s="498"/>
      <c r="C4" s="498"/>
      <c r="D4" s="498"/>
    </row>
    <row r="5" spans="1:4" ht="30.75" customHeight="1">
      <c r="A5" s="498" t="s">
        <v>287</v>
      </c>
      <c r="B5" s="498"/>
      <c r="C5" s="498"/>
      <c r="D5" s="498"/>
    </row>
    <row r="6" spans="1:4" ht="15.75" customHeight="1">
      <c r="A6" s="498" t="s">
        <v>288</v>
      </c>
      <c r="B6" s="498"/>
      <c r="C6" s="498"/>
      <c r="D6" s="498"/>
    </row>
    <row r="7" spans="1:4" ht="15.75" customHeight="1">
      <c r="A7" s="498" t="s">
        <v>289</v>
      </c>
      <c r="B7" s="498"/>
      <c r="C7" s="498"/>
      <c r="D7" s="498"/>
    </row>
    <row r="8" spans="1:4" ht="15.75">
      <c r="A8" s="5"/>
      <c r="B8" s="5"/>
      <c r="C8" s="5"/>
      <c r="D8" s="5"/>
    </row>
    <row r="9" spans="1:5" s="24" customFormat="1" ht="15.75" customHeight="1">
      <c r="A9" s="499" t="s">
        <v>21</v>
      </c>
      <c r="B9" s="499" t="s">
        <v>22</v>
      </c>
      <c r="C9" s="499" t="s">
        <v>23</v>
      </c>
      <c r="D9" s="500" t="s">
        <v>24</v>
      </c>
      <c r="E9" s="500" t="s">
        <v>1316</v>
      </c>
    </row>
    <row r="10" spans="1:5" s="24" customFormat="1" ht="71.25" customHeight="1">
      <c r="A10" s="499"/>
      <c r="B10" s="499"/>
      <c r="C10" s="499"/>
      <c r="D10" s="500"/>
      <c r="E10" s="500"/>
    </row>
    <row r="11" spans="1:5" s="23" customFormat="1" ht="12.75">
      <c r="A11" s="2">
        <v>1</v>
      </c>
      <c r="B11" s="2">
        <v>2</v>
      </c>
      <c r="C11" s="2">
        <v>3</v>
      </c>
      <c r="D11" s="375">
        <v>4</v>
      </c>
      <c r="E11" s="375">
        <v>5</v>
      </c>
    </row>
    <row r="12" spans="1:5" s="23" customFormat="1" ht="12.75">
      <c r="A12" s="218"/>
      <c r="B12" s="181" t="s">
        <v>715</v>
      </c>
      <c r="C12" s="182"/>
      <c r="D12" s="182"/>
      <c r="E12" s="422"/>
    </row>
    <row r="13" spans="1:5" s="21" customFormat="1" ht="18" customHeight="1">
      <c r="A13" s="219"/>
      <c r="B13" s="183" t="s">
        <v>716</v>
      </c>
      <c r="C13" s="184"/>
      <c r="D13" s="184"/>
      <c r="E13" s="412"/>
    </row>
    <row r="14" spans="1:5" s="21" customFormat="1" ht="12.75">
      <c r="A14" s="185">
        <v>1</v>
      </c>
      <c r="B14" s="220" t="s">
        <v>717</v>
      </c>
      <c r="C14" s="184" t="s">
        <v>18</v>
      </c>
      <c r="D14" s="184">
        <v>1100</v>
      </c>
      <c r="E14" s="412"/>
    </row>
    <row r="15" spans="1:5" s="21" customFormat="1" ht="12.75">
      <c r="A15" s="185">
        <f>A14+1</f>
        <v>2</v>
      </c>
      <c r="B15" s="220" t="s">
        <v>718</v>
      </c>
      <c r="C15" s="184" t="s">
        <v>339</v>
      </c>
      <c r="D15" s="184">
        <f>D16+D17</f>
        <v>6</v>
      </c>
      <c r="E15" s="412"/>
    </row>
    <row r="16" spans="1:5" s="21" customFormat="1" ht="25.5">
      <c r="A16" s="185">
        <f aca="true" t="shared" si="0" ref="A16:A23">A15+1</f>
        <v>3</v>
      </c>
      <c r="B16" s="220" t="s">
        <v>719</v>
      </c>
      <c r="C16" s="184" t="s">
        <v>339</v>
      </c>
      <c r="D16" s="184">
        <v>1</v>
      </c>
      <c r="E16" s="412"/>
    </row>
    <row r="17" spans="1:5" s="21" customFormat="1" ht="25.5">
      <c r="A17" s="185">
        <f t="shared" si="0"/>
        <v>4</v>
      </c>
      <c r="B17" s="220" t="s">
        <v>720</v>
      </c>
      <c r="C17" s="184" t="s">
        <v>339</v>
      </c>
      <c r="D17" s="184">
        <v>5</v>
      </c>
      <c r="E17" s="412"/>
    </row>
    <row r="18" spans="1:5" s="21" customFormat="1" ht="12.75">
      <c r="A18" s="185">
        <f t="shared" si="0"/>
        <v>5</v>
      </c>
      <c r="B18" s="220" t="s">
        <v>721</v>
      </c>
      <c r="C18" s="184" t="s">
        <v>339</v>
      </c>
      <c r="D18" s="184">
        <v>12</v>
      </c>
      <c r="E18" s="412"/>
    </row>
    <row r="19" spans="1:5" s="21" customFormat="1" ht="12.75">
      <c r="A19" s="185">
        <f t="shared" si="0"/>
        <v>6</v>
      </c>
      <c r="B19" s="220" t="s">
        <v>722</v>
      </c>
      <c r="C19" s="184" t="s">
        <v>339</v>
      </c>
      <c r="D19" s="184">
        <v>12</v>
      </c>
      <c r="E19" s="412"/>
    </row>
    <row r="20" spans="1:5" s="21" customFormat="1" ht="12.75">
      <c r="A20" s="185">
        <f t="shared" si="0"/>
        <v>7</v>
      </c>
      <c r="B20" s="220" t="s">
        <v>723</v>
      </c>
      <c r="C20" s="184" t="s">
        <v>339</v>
      </c>
      <c r="D20" s="184">
        <f>D16</f>
        <v>1</v>
      </c>
      <c r="E20" s="412"/>
    </row>
    <row r="21" spans="1:5" s="21" customFormat="1" ht="12.75">
      <c r="A21" s="185">
        <f t="shared" si="0"/>
        <v>8</v>
      </c>
      <c r="B21" s="220" t="s">
        <v>724</v>
      </c>
      <c r="C21" s="184" t="s">
        <v>339</v>
      </c>
      <c r="D21" s="184">
        <f>D17</f>
        <v>5</v>
      </c>
      <c r="E21" s="412"/>
    </row>
    <row r="22" spans="1:5" s="21" customFormat="1" ht="12.75">
      <c r="A22" s="185">
        <f t="shared" si="0"/>
        <v>9</v>
      </c>
      <c r="B22" s="220" t="s">
        <v>725</v>
      </c>
      <c r="C22" s="184" t="s">
        <v>18</v>
      </c>
      <c r="D22" s="168">
        <v>421</v>
      </c>
      <c r="E22" s="412"/>
    </row>
    <row r="23" spans="1:5" s="21" customFormat="1" ht="12.75">
      <c r="A23" s="185">
        <f t="shared" si="0"/>
        <v>10</v>
      </c>
      <c r="B23" s="221" t="s">
        <v>726</v>
      </c>
      <c r="C23" s="168" t="s">
        <v>727</v>
      </c>
      <c r="D23" s="168">
        <v>1</v>
      </c>
      <c r="E23" s="412"/>
    </row>
    <row r="24" spans="1:5" s="21" customFormat="1" ht="12.75">
      <c r="A24" s="185"/>
      <c r="B24" s="222" t="s">
        <v>469</v>
      </c>
      <c r="C24" s="186"/>
      <c r="D24" s="162"/>
      <c r="E24" s="412"/>
    </row>
    <row r="25" spans="1:5" s="21" customFormat="1" ht="12.75">
      <c r="A25" s="185">
        <f>A23+1</f>
        <v>11</v>
      </c>
      <c r="B25" s="220" t="s">
        <v>728</v>
      </c>
      <c r="C25" s="162" t="s">
        <v>18</v>
      </c>
      <c r="D25" s="162">
        <v>421</v>
      </c>
      <c r="E25" s="412"/>
    </row>
    <row r="26" spans="1:5" s="21" customFormat="1" ht="12.75">
      <c r="A26" s="185">
        <f aca="true" t="shared" si="1" ref="A26:A34">A25+1</f>
        <v>12</v>
      </c>
      <c r="B26" s="220" t="s">
        <v>729</v>
      </c>
      <c r="C26" s="168" t="s">
        <v>727</v>
      </c>
      <c r="D26" s="36">
        <v>5</v>
      </c>
      <c r="E26" s="412"/>
    </row>
    <row r="27" spans="1:5" s="21" customFormat="1" ht="25.5">
      <c r="A27" s="185">
        <f t="shared" si="1"/>
        <v>13</v>
      </c>
      <c r="B27" s="220" t="s">
        <v>730</v>
      </c>
      <c r="C27" s="168" t="s">
        <v>727</v>
      </c>
      <c r="D27" s="36">
        <v>1</v>
      </c>
      <c r="E27" s="412"/>
    </row>
    <row r="28" spans="1:5" s="21" customFormat="1" ht="25.5">
      <c r="A28" s="185">
        <f t="shared" si="1"/>
        <v>14</v>
      </c>
      <c r="B28" s="220" t="s">
        <v>5</v>
      </c>
      <c r="C28" s="184" t="s">
        <v>6</v>
      </c>
      <c r="D28" s="36">
        <v>6</v>
      </c>
      <c r="E28" s="412"/>
    </row>
    <row r="29" spans="1:5" s="21" customFormat="1" ht="12.75">
      <c r="A29" s="185">
        <f t="shared" si="1"/>
        <v>15</v>
      </c>
      <c r="B29" s="220" t="s">
        <v>1</v>
      </c>
      <c r="C29" s="168" t="s">
        <v>727</v>
      </c>
      <c r="D29" s="36">
        <v>6</v>
      </c>
      <c r="E29" s="412"/>
    </row>
    <row r="30" spans="1:5" s="21" customFormat="1" ht="12.75">
      <c r="A30" s="185">
        <f t="shared" si="1"/>
        <v>16</v>
      </c>
      <c r="B30" s="220" t="s">
        <v>731</v>
      </c>
      <c r="C30" s="184" t="s">
        <v>18</v>
      </c>
      <c r="D30" s="36">
        <v>287</v>
      </c>
      <c r="E30" s="412"/>
    </row>
    <row r="31" spans="1:5" s="21" customFormat="1" ht="12.75">
      <c r="A31" s="185">
        <f t="shared" si="1"/>
        <v>17</v>
      </c>
      <c r="B31" s="220" t="s">
        <v>732</v>
      </c>
      <c r="C31" s="184" t="s">
        <v>18</v>
      </c>
      <c r="D31" s="36">
        <v>286</v>
      </c>
      <c r="E31" s="412"/>
    </row>
    <row r="32" spans="1:5" s="21" customFormat="1" ht="12.75">
      <c r="A32" s="185">
        <f t="shared" si="1"/>
        <v>18</v>
      </c>
      <c r="B32" s="220" t="s">
        <v>733</v>
      </c>
      <c r="C32" s="184" t="s">
        <v>18</v>
      </c>
      <c r="D32" s="36">
        <v>150</v>
      </c>
      <c r="E32" s="412"/>
    </row>
    <row r="33" spans="1:5" s="21" customFormat="1" ht="12.75">
      <c r="A33" s="185">
        <f t="shared" si="1"/>
        <v>19</v>
      </c>
      <c r="B33" s="220" t="s">
        <v>734</v>
      </c>
      <c r="C33" s="184" t="s">
        <v>18</v>
      </c>
      <c r="D33" s="36">
        <v>45</v>
      </c>
      <c r="E33" s="412"/>
    </row>
    <row r="34" spans="1:5" s="21" customFormat="1" ht="12.75">
      <c r="A34" s="185">
        <f t="shared" si="1"/>
        <v>20</v>
      </c>
      <c r="B34" s="220" t="s">
        <v>735</v>
      </c>
      <c r="C34" s="168" t="s">
        <v>727</v>
      </c>
      <c r="D34" s="36">
        <v>1</v>
      </c>
      <c r="E34" s="412"/>
    </row>
    <row r="35" spans="1:5" s="21" customFormat="1" ht="12.75">
      <c r="A35" s="185"/>
      <c r="B35" s="223" t="s">
        <v>736</v>
      </c>
      <c r="C35" s="168"/>
      <c r="D35" s="36"/>
      <c r="E35" s="412"/>
    </row>
    <row r="36" spans="1:5" s="21" customFormat="1" ht="12.75">
      <c r="A36" s="185"/>
      <c r="B36" s="224" t="s">
        <v>737</v>
      </c>
      <c r="C36" s="182"/>
      <c r="D36" s="182"/>
      <c r="E36" s="412"/>
    </row>
    <row r="37" spans="1:5" s="21" customFormat="1" ht="12.75">
      <c r="A37" s="185"/>
      <c r="B37" s="225" t="s">
        <v>716</v>
      </c>
      <c r="C37" s="184"/>
      <c r="D37" s="184"/>
      <c r="E37" s="412"/>
    </row>
    <row r="38" spans="1:5" s="21" customFormat="1" ht="25.5">
      <c r="A38" s="185">
        <v>1</v>
      </c>
      <c r="B38" s="220" t="s">
        <v>738</v>
      </c>
      <c r="C38" s="184" t="s">
        <v>18</v>
      </c>
      <c r="D38" s="184">
        <v>630</v>
      </c>
      <c r="E38" s="412"/>
    </row>
    <row r="39" spans="1:5" s="21" customFormat="1" ht="12.75">
      <c r="A39" s="185">
        <f aca="true" t="shared" si="2" ref="A39:A56">A38+1</f>
        <v>2</v>
      </c>
      <c r="B39" s="220" t="s">
        <v>718</v>
      </c>
      <c r="C39" s="184" t="s">
        <v>339</v>
      </c>
      <c r="D39" s="184">
        <v>9</v>
      </c>
      <c r="E39" s="412"/>
    </row>
    <row r="40" spans="1:5" s="21" customFormat="1" ht="25.5">
      <c r="A40" s="185">
        <f t="shared" si="2"/>
        <v>3</v>
      </c>
      <c r="B40" s="220" t="s">
        <v>720</v>
      </c>
      <c r="C40" s="184" t="s">
        <v>339</v>
      </c>
      <c r="D40" s="184">
        <v>9</v>
      </c>
      <c r="E40" s="412"/>
    </row>
    <row r="41" spans="1:5" s="21" customFormat="1" ht="12.75">
      <c r="A41" s="185">
        <f t="shared" si="2"/>
        <v>4</v>
      </c>
      <c r="B41" s="220" t="s">
        <v>721</v>
      </c>
      <c r="C41" s="184" t="s">
        <v>339</v>
      </c>
      <c r="D41" s="184">
        <v>18</v>
      </c>
      <c r="E41" s="412"/>
    </row>
    <row r="42" spans="1:5" s="21" customFormat="1" ht="12.75">
      <c r="A42" s="185">
        <f t="shared" si="2"/>
        <v>5</v>
      </c>
      <c r="B42" s="220" t="s">
        <v>722</v>
      </c>
      <c r="C42" s="184" t="s">
        <v>339</v>
      </c>
      <c r="D42" s="184">
        <v>18</v>
      </c>
      <c r="E42" s="412"/>
    </row>
    <row r="43" spans="1:5" s="21" customFormat="1" ht="12.75">
      <c r="A43" s="185">
        <f t="shared" si="2"/>
        <v>6</v>
      </c>
      <c r="B43" s="220" t="s">
        <v>724</v>
      </c>
      <c r="C43" s="184" t="s">
        <v>339</v>
      </c>
      <c r="D43" s="184">
        <v>9</v>
      </c>
      <c r="E43" s="412"/>
    </row>
    <row r="44" spans="1:5" s="21" customFormat="1" ht="12.75">
      <c r="A44" s="185">
        <f t="shared" si="2"/>
        <v>7</v>
      </c>
      <c r="B44" s="477" t="s">
        <v>1343</v>
      </c>
      <c r="C44" s="184" t="s">
        <v>339</v>
      </c>
      <c r="D44" s="184">
        <v>1</v>
      </c>
      <c r="E44" s="412"/>
    </row>
    <row r="45" spans="1:5" s="21" customFormat="1" ht="12.75">
      <c r="A45" s="185">
        <f t="shared" si="2"/>
        <v>8</v>
      </c>
      <c r="B45" s="220" t="s">
        <v>725</v>
      </c>
      <c r="C45" s="184" t="s">
        <v>18</v>
      </c>
      <c r="D45" s="168">
        <v>625</v>
      </c>
      <c r="E45" s="412"/>
    </row>
    <row r="46" spans="1:5" s="21" customFormat="1" ht="12.75">
      <c r="A46" s="185">
        <f t="shared" si="2"/>
        <v>9</v>
      </c>
      <c r="B46" s="220" t="s">
        <v>739</v>
      </c>
      <c r="C46" s="184" t="s">
        <v>18</v>
      </c>
      <c r="D46" s="168">
        <v>36</v>
      </c>
      <c r="E46" s="412"/>
    </row>
    <row r="47" spans="1:5" s="21" customFormat="1" ht="12.75">
      <c r="A47" s="185">
        <f t="shared" si="2"/>
        <v>10</v>
      </c>
      <c r="B47" s="221" t="s">
        <v>726</v>
      </c>
      <c r="C47" s="168" t="s">
        <v>727</v>
      </c>
      <c r="D47" s="168">
        <v>1</v>
      </c>
      <c r="E47" s="412"/>
    </row>
    <row r="48" spans="1:5" s="21" customFormat="1" ht="12.75">
      <c r="A48" s="185"/>
      <c r="B48" s="222" t="s">
        <v>469</v>
      </c>
      <c r="C48" s="186"/>
      <c r="D48" s="162"/>
      <c r="E48" s="412"/>
    </row>
    <row r="49" spans="1:5" s="21" customFormat="1" ht="12.75">
      <c r="A49" s="185">
        <v>11</v>
      </c>
      <c r="B49" s="220" t="s">
        <v>740</v>
      </c>
      <c r="C49" s="162" t="s">
        <v>18</v>
      </c>
      <c r="D49" s="162">
        <v>625</v>
      </c>
      <c r="E49" s="412"/>
    </row>
    <row r="50" spans="1:5" s="21" customFormat="1" ht="12.75">
      <c r="A50" s="185">
        <f t="shared" si="2"/>
        <v>12</v>
      </c>
      <c r="B50" s="220" t="s">
        <v>729</v>
      </c>
      <c r="C50" s="168" t="s">
        <v>727</v>
      </c>
      <c r="D50" s="36">
        <v>9</v>
      </c>
      <c r="E50" s="412"/>
    </row>
    <row r="51" spans="1:5" s="21" customFormat="1" ht="12.75">
      <c r="A51" s="185">
        <f t="shared" si="2"/>
        <v>13</v>
      </c>
      <c r="B51" s="478" t="s">
        <v>1344</v>
      </c>
      <c r="C51" s="168" t="s">
        <v>727</v>
      </c>
      <c r="D51" s="36">
        <v>1</v>
      </c>
      <c r="E51" s="412"/>
    </row>
    <row r="52" spans="1:5" s="21" customFormat="1" ht="25.5">
      <c r="A52" s="185">
        <f t="shared" si="2"/>
        <v>14</v>
      </c>
      <c r="B52" s="220" t="s">
        <v>5</v>
      </c>
      <c r="C52" s="184" t="s">
        <v>6</v>
      </c>
      <c r="D52" s="36">
        <v>1</v>
      </c>
      <c r="E52" s="412"/>
    </row>
    <row r="53" spans="1:5" s="21" customFormat="1" ht="12.75">
      <c r="A53" s="185">
        <f t="shared" si="2"/>
        <v>15</v>
      </c>
      <c r="B53" s="220" t="s">
        <v>1</v>
      </c>
      <c r="C53" s="168" t="s">
        <v>727</v>
      </c>
      <c r="D53" s="36">
        <v>6</v>
      </c>
      <c r="E53" s="412"/>
    </row>
    <row r="54" spans="1:5" s="21" customFormat="1" ht="12.75">
      <c r="A54" s="185">
        <f t="shared" si="2"/>
        <v>16</v>
      </c>
      <c r="B54" s="220" t="s">
        <v>741</v>
      </c>
      <c r="C54" s="184" t="s">
        <v>18</v>
      </c>
      <c r="D54" s="36">
        <v>630</v>
      </c>
      <c r="E54" s="412"/>
    </row>
    <row r="55" spans="1:5" s="21" customFormat="1" ht="12.75">
      <c r="A55" s="185">
        <f t="shared" si="2"/>
        <v>17</v>
      </c>
      <c r="B55" s="220" t="s">
        <v>742</v>
      </c>
      <c r="C55" s="184" t="s">
        <v>18</v>
      </c>
      <c r="D55" s="36">
        <v>30</v>
      </c>
      <c r="E55" s="412"/>
    </row>
    <row r="56" spans="1:5" s="21" customFormat="1" ht="12.75">
      <c r="A56" s="185">
        <f t="shared" si="2"/>
        <v>18</v>
      </c>
      <c r="B56" s="220" t="s">
        <v>735</v>
      </c>
      <c r="C56" s="168" t="s">
        <v>727</v>
      </c>
      <c r="D56" s="36">
        <v>1</v>
      </c>
      <c r="E56" s="412"/>
    </row>
    <row r="57" spans="1:5" s="21" customFormat="1" ht="12.75">
      <c r="A57" s="185"/>
      <c r="B57" s="223" t="s">
        <v>743</v>
      </c>
      <c r="C57" s="168"/>
      <c r="D57" s="36"/>
      <c r="E57" s="412"/>
    </row>
    <row r="58" spans="1:5" s="21" customFormat="1" ht="12.75">
      <c r="A58" s="185"/>
      <c r="B58" s="224" t="s">
        <v>744</v>
      </c>
      <c r="C58" s="182"/>
      <c r="D58" s="182"/>
      <c r="E58" s="412"/>
    </row>
    <row r="59" spans="1:5" s="21" customFormat="1" ht="12.75">
      <c r="A59" s="185"/>
      <c r="B59" s="225" t="s">
        <v>716</v>
      </c>
      <c r="C59" s="184"/>
      <c r="D59" s="184"/>
      <c r="E59" s="412"/>
    </row>
    <row r="60" spans="1:5" s="21" customFormat="1" ht="12.75">
      <c r="A60" s="185">
        <v>1</v>
      </c>
      <c r="B60" s="220" t="s">
        <v>739</v>
      </c>
      <c r="C60" s="444" t="s">
        <v>18</v>
      </c>
      <c r="D60" s="184">
        <v>36</v>
      </c>
      <c r="E60" s="412"/>
    </row>
    <row r="61" spans="1:5" s="21" customFormat="1" ht="12.75">
      <c r="A61" s="185">
        <f>A60+1</f>
        <v>2</v>
      </c>
      <c r="B61" s="477" t="s">
        <v>1345</v>
      </c>
      <c r="C61" s="444" t="s">
        <v>339</v>
      </c>
      <c r="D61" s="184">
        <v>1</v>
      </c>
      <c r="E61" s="412"/>
    </row>
    <row r="62" spans="1:5" s="21" customFormat="1" ht="12.75">
      <c r="A62" s="185">
        <f aca="true" t="shared" si="3" ref="A62:A71">A61+1</f>
        <v>3</v>
      </c>
      <c r="B62" s="478" t="s">
        <v>718</v>
      </c>
      <c r="C62" s="444" t="s">
        <v>339</v>
      </c>
      <c r="D62" s="184">
        <v>1</v>
      </c>
      <c r="E62" s="412"/>
    </row>
    <row r="63" spans="1:5" s="21" customFormat="1" ht="12.75">
      <c r="A63" s="185">
        <f t="shared" si="3"/>
        <v>4</v>
      </c>
      <c r="B63" s="220" t="s">
        <v>725</v>
      </c>
      <c r="C63" s="444" t="s">
        <v>18</v>
      </c>
      <c r="D63" s="168">
        <v>1536</v>
      </c>
      <c r="E63" s="412"/>
    </row>
    <row r="64" spans="1:5" s="21" customFormat="1" ht="12.75">
      <c r="A64" s="185">
        <f t="shared" si="3"/>
        <v>5</v>
      </c>
      <c r="B64" s="478" t="s">
        <v>1346</v>
      </c>
      <c r="C64" s="444" t="s">
        <v>10</v>
      </c>
      <c r="D64" s="168">
        <v>232</v>
      </c>
      <c r="E64" s="412"/>
    </row>
    <row r="65" spans="1:5" s="21" customFormat="1" ht="12.75">
      <c r="A65" s="185">
        <f t="shared" si="3"/>
        <v>6</v>
      </c>
      <c r="B65" s="221" t="s">
        <v>726</v>
      </c>
      <c r="C65" s="479" t="s">
        <v>727</v>
      </c>
      <c r="D65" s="168">
        <v>1</v>
      </c>
      <c r="E65" s="412"/>
    </row>
    <row r="66" spans="1:5" s="21" customFormat="1" ht="12.75">
      <c r="A66" s="185"/>
      <c r="B66" s="222" t="s">
        <v>469</v>
      </c>
      <c r="C66" s="480"/>
      <c r="D66" s="162"/>
      <c r="E66" s="412"/>
    </row>
    <row r="67" spans="1:5" s="21" customFormat="1" ht="12.75">
      <c r="A67" s="185">
        <v>7</v>
      </c>
      <c r="B67" s="220" t="s">
        <v>742</v>
      </c>
      <c r="C67" s="472" t="s">
        <v>18</v>
      </c>
      <c r="D67" s="162">
        <v>30</v>
      </c>
      <c r="E67" s="412"/>
    </row>
    <row r="68" spans="1:5" ht="15.75">
      <c r="A68" s="185">
        <f t="shared" si="3"/>
        <v>8</v>
      </c>
      <c r="B68" s="478" t="s">
        <v>1347</v>
      </c>
      <c r="C68" s="472" t="s">
        <v>18</v>
      </c>
      <c r="D68" s="162">
        <v>768</v>
      </c>
      <c r="E68" s="424"/>
    </row>
    <row r="69" spans="1:5" ht="15.75">
      <c r="A69" s="185">
        <f t="shared" si="3"/>
        <v>9</v>
      </c>
      <c r="B69" s="478" t="s">
        <v>1344</v>
      </c>
      <c r="C69" s="479" t="s">
        <v>727</v>
      </c>
      <c r="D69" s="162">
        <v>1</v>
      </c>
      <c r="E69" s="424"/>
    </row>
    <row r="70" spans="1:5" ht="15.75">
      <c r="A70" s="185">
        <f t="shared" si="3"/>
        <v>10</v>
      </c>
      <c r="B70" s="220" t="s">
        <v>745</v>
      </c>
      <c r="C70" s="479" t="s">
        <v>727</v>
      </c>
      <c r="D70" s="36">
        <v>1</v>
      </c>
      <c r="E70" s="424"/>
    </row>
    <row r="71" spans="1:5" ht="15.75">
      <c r="A71" s="185">
        <f t="shared" si="3"/>
        <v>11</v>
      </c>
      <c r="B71" s="220" t="s">
        <v>735</v>
      </c>
      <c r="C71" s="444" t="s">
        <v>727</v>
      </c>
      <c r="D71" s="36">
        <v>1</v>
      </c>
      <c r="E71" s="424"/>
    </row>
    <row r="72" spans="1:5" ht="15.75">
      <c r="A72" s="481"/>
      <c r="B72" s="223" t="s">
        <v>743</v>
      </c>
      <c r="C72" s="168"/>
      <c r="D72" s="36"/>
      <c r="E72" s="424"/>
    </row>
    <row r="73" spans="1:5" ht="15.75">
      <c r="A73" s="481"/>
      <c r="B73" s="303" t="s">
        <v>12</v>
      </c>
      <c r="C73" s="481"/>
      <c r="D73" s="481"/>
      <c r="E73" s="424"/>
    </row>
    <row r="74" spans="1:5" ht="102">
      <c r="A74" s="481"/>
      <c r="B74" s="14" t="s">
        <v>17</v>
      </c>
      <c r="C74" s="481"/>
      <c r="D74" s="481"/>
      <c r="E74" s="424"/>
    </row>
    <row r="77" spans="1:2" ht="15.75">
      <c r="A77" s="43"/>
      <c r="B77" s="144"/>
    </row>
    <row r="78" spans="1:2" ht="15.75">
      <c r="A78" s="43"/>
      <c r="B78" s="43"/>
    </row>
    <row r="79" spans="1:2" ht="15.75">
      <c r="A79" s="44"/>
      <c r="B79" s="43"/>
    </row>
  </sheetData>
  <sheetProtection/>
  <mergeCells count="12">
    <mergeCell ref="A1:D1"/>
    <mergeCell ref="A2:D2"/>
    <mergeCell ref="A3:D3"/>
    <mergeCell ref="A4:D4"/>
    <mergeCell ref="A5:D5"/>
    <mergeCell ref="A6:D6"/>
    <mergeCell ref="A7:D7"/>
    <mergeCell ref="A9:A10"/>
    <mergeCell ref="E9:E10"/>
    <mergeCell ref="B9:B10"/>
    <mergeCell ref="C9:C10"/>
    <mergeCell ref="D9:D10"/>
  </mergeCells>
  <conditionalFormatting sqref="C28">
    <cfRule type="cellIs" priority="25" dxfId="54" operator="equal" stopIfTrue="1">
      <formula>0</formula>
    </cfRule>
    <cfRule type="expression" priority="26" dxfId="54" stopIfTrue="1">
      <formula>#DIV/0!</formula>
    </cfRule>
  </conditionalFormatting>
  <conditionalFormatting sqref="C72">
    <cfRule type="cellIs" priority="1" dxfId="54" operator="equal" stopIfTrue="1">
      <formula>0</formula>
    </cfRule>
    <cfRule type="expression" priority="2" dxfId="54" stopIfTrue="1">
      <formula>#DIV/0!</formula>
    </cfRule>
  </conditionalFormatting>
  <conditionalFormatting sqref="C23:D23">
    <cfRule type="cellIs" priority="37" dxfId="54" operator="equal" stopIfTrue="1">
      <formula>0</formula>
    </cfRule>
    <cfRule type="expression" priority="38" dxfId="54" stopIfTrue="1">
      <formula>#DIV/0!</formula>
    </cfRule>
  </conditionalFormatting>
  <conditionalFormatting sqref="C34:C35">
    <cfRule type="cellIs" priority="35" dxfId="54" operator="equal" stopIfTrue="1">
      <formula>0</formula>
    </cfRule>
    <cfRule type="expression" priority="36" dxfId="54" stopIfTrue="1">
      <formula>#DIV/0!</formula>
    </cfRule>
  </conditionalFormatting>
  <conditionalFormatting sqref="C26:C27 C29">
    <cfRule type="cellIs" priority="33" dxfId="54" operator="equal" stopIfTrue="1">
      <formula>0</formula>
    </cfRule>
    <cfRule type="expression" priority="34" dxfId="54" stopIfTrue="1">
      <formula>#DIV/0!</formula>
    </cfRule>
  </conditionalFormatting>
  <conditionalFormatting sqref="D22">
    <cfRule type="cellIs" priority="31" dxfId="54" operator="equal" stopIfTrue="1">
      <formula>0</formula>
    </cfRule>
    <cfRule type="expression" priority="32" dxfId="54" stopIfTrue="1">
      <formula>#DIV/0!</formula>
    </cfRule>
  </conditionalFormatting>
  <conditionalFormatting sqref="C22">
    <cfRule type="cellIs" priority="29" dxfId="54" operator="equal" stopIfTrue="1">
      <formula>0</formula>
    </cfRule>
    <cfRule type="expression" priority="30" dxfId="54" stopIfTrue="1">
      <formula>#DIV/0!</formula>
    </cfRule>
  </conditionalFormatting>
  <conditionalFormatting sqref="C30:C33">
    <cfRule type="cellIs" priority="27" dxfId="54" operator="equal" stopIfTrue="1">
      <formula>0</formula>
    </cfRule>
    <cfRule type="expression" priority="28" dxfId="54" stopIfTrue="1">
      <formula>#DIV/0!</formula>
    </cfRule>
  </conditionalFormatting>
  <conditionalFormatting sqref="C47:D47 C53 C50:C51">
    <cfRule type="cellIs" priority="23" dxfId="54" operator="equal" stopIfTrue="1">
      <formula>0</formula>
    </cfRule>
    <cfRule type="expression" priority="24" dxfId="54" stopIfTrue="1">
      <formula>#DIV/0!</formula>
    </cfRule>
  </conditionalFormatting>
  <conditionalFormatting sqref="C56">
    <cfRule type="cellIs" priority="19" dxfId="54" operator="equal" stopIfTrue="1">
      <formula>0</formula>
    </cfRule>
    <cfRule type="expression" priority="20" dxfId="54" stopIfTrue="1">
      <formula>#DIV/0!</formula>
    </cfRule>
  </conditionalFormatting>
  <conditionalFormatting sqref="C52">
    <cfRule type="cellIs" priority="21" dxfId="54" operator="equal" stopIfTrue="1">
      <formula>0</formula>
    </cfRule>
    <cfRule type="expression" priority="22" dxfId="54" stopIfTrue="1">
      <formula>#DIV/0!</formula>
    </cfRule>
  </conditionalFormatting>
  <conditionalFormatting sqref="D45:D46">
    <cfRule type="cellIs" priority="17" dxfId="54" operator="equal" stopIfTrue="1">
      <formula>0</formula>
    </cfRule>
    <cfRule type="expression" priority="18" dxfId="54" stopIfTrue="1">
      <formula>#DIV/0!</formula>
    </cfRule>
  </conditionalFormatting>
  <conditionalFormatting sqref="C45:C46">
    <cfRule type="cellIs" priority="15" dxfId="54" operator="equal" stopIfTrue="1">
      <formula>0</formula>
    </cfRule>
    <cfRule type="expression" priority="16" dxfId="54" stopIfTrue="1">
      <formula>#DIV/0!</formula>
    </cfRule>
  </conditionalFormatting>
  <conditionalFormatting sqref="C54:C55">
    <cfRule type="cellIs" priority="13" dxfId="54" operator="equal" stopIfTrue="1">
      <formula>0</formula>
    </cfRule>
    <cfRule type="expression" priority="14" dxfId="54" stopIfTrue="1">
      <formula>#DIV/0!</formula>
    </cfRule>
  </conditionalFormatting>
  <conditionalFormatting sqref="C57">
    <cfRule type="cellIs" priority="11" dxfId="54" operator="equal" stopIfTrue="1">
      <formula>0</formula>
    </cfRule>
    <cfRule type="expression" priority="12" dxfId="54" stopIfTrue="1">
      <formula>#DIV/0!</formula>
    </cfRule>
  </conditionalFormatting>
  <conditionalFormatting sqref="C65:D65 C70">
    <cfRule type="cellIs" priority="9" dxfId="54" operator="equal" stopIfTrue="1">
      <formula>0</formula>
    </cfRule>
    <cfRule type="expression" priority="10" dxfId="54" stopIfTrue="1">
      <formula>#DIV/0!</formula>
    </cfRule>
  </conditionalFormatting>
  <conditionalFormatting sqref="C71">
    <cfRule type="cellIs" priority="7" dxfId="54" operator="equal" stopIfTrue="1">
      <formula>0</formula>
    </cfRule>
    <cfRule type="expression" priority="8" dxfId="54" stopIfTrue="1">
      <formula>#DIV/0!</formula>
    </cfRule>
  </conditionalFormatting>
  <conditionalFormatting sqref="D63:D64">
    <cfRule type="cellIs" priority="5" dxfId="54" operator="equal" stopIfTrue="1">
      <formula>0</formula>
    </cfRule>
    <cfRule type="expression" priority="6" dxfId="54" stopIfTrue="1">
      <formula>#DIV/0!</formula>
    </cfRule>
  </conditionalFormatting>
  <conditionalFormatting sqref="C63:C64">
    <cfRule type="cellIs" priority="3" dxfId="54" operator="equal" stopIfTrue="1">
      <formula>0</formula>
    </cfRule>
    <cfRule type="expression" priority="4" dxfId="54" stopIfTrue="1">
      <formula>#DIV/0!</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9"/>
    <pageSetUpPr fitToPage="1"/>
  </sheetPr>
  <dimension ref="A1:E35"/>
  <sheetViews>
    <sheetView zoomScalePageLayoutView="0" workbookViewId="0" topLeftCell="A19">
      <selection activeCell="I17" sqref="I17"/>
    </sheetView>
  </sheetViews>
  <sheetFormatPr defaultColWidth="11.421875" defaultRowHeight="15"/>
  <cols>
    <col min="1" max="1" width="5.140625" style="4" customWidth="1"/>
    <col min="2" max="2" width="40.421875" style="4" customWidth="1"/>
    <col min="3" max="4" width="11.7109375" style="4" customWidth="1"/>
    <col min="5" max="5" width="11.7109375" style="3" customWidth="1"/>
    <col min="6" max="16384" width="11.421875" style="3" customWidth="1"/>
  </cols>
  <sheetData>
    <row r="1" spans="1:4" ht="18" customHeight="1">
      <c r="A1" s="501" t="s">
        <v>1348</v>
      </c>
      <c r="B1" s="501"/>
      <c r="C1" s="501"/>
      <c r="D1" s="501"/>
    </row>
    <row r="2" spans="1:4" ht="15.75" customHeight="1">
      <c r="A2" s="509" t="s">
        <v>1349</v>
      </c>
      <c r="B2" s="509"/>
      <c r="C2" s="509"/>
      <c r="D2" s="509"/>
    </row>
    <row r="3" spans="1:4" ht="15.75">
      <c r="A3" s="510" t="s">
        <v>20</v>
      </c>
      <c r="B3" s="510"/>
      <c r="C3" s="510"/>
      <c r="D3" s="510"/>
    </row>
    <row r="4" spans="1:4" ht="32.25" customHeight="1">
      <c r="A4" s="498" t="s">
        <v>286</v>
      </c>
      <c r="B4" s="498"/>
      <c r="C4" s="498"/>
      <c r="D4" s="498"/>
    </row>
    <row r="5" spans="1:4" ht="30.75" customHeight="1">
      <c r="A5" s="498" t="s">
        <v>287</v>
      </c>
      <c r="B5" s="498"/>
      <c r="C5" s="498"/>
      <c r="D5" s="498"/>
    </row>
    <row r="6" spans="1:4" ht="15.75" customHeight="1">
      <c r="A6" s="498" t="s">
        <v>288</v>
      </c>
      <c r="B6" s="498"/>
      <c r="C6" s="498"/>
      <c r="D6" s="498"/>
    </row>
    <row r="7" spans="1:4" ht="15.75" customHeight="1">
      <c r="A7" s="498" t="s">
        <v>289</v>
      </c>
      <c r="B7" s="498"/>
      <c r="C7" s="498"/>
      <c r="D7" s="498"/>
    </row>
    <row r="8" spans="1:4" ht="15.75">
      <c r="A8" s="5"/>
      <c r="B8" s="5"/>
      <c r="C8" s="5"/>
      <c r="D8" s="5"/>
    </row>
    <row r="9" spans="1:5" s="24" customFormat="1" ht="15.75" customHeight="1">
      <c r="A9" s="499" t="s">
        <v>21</v>
      </c>
      <c r="B9" s="499" t="s">
        <v>22</v>
      </c>
      <c r="C9" s="499" t="s">
        <v>23</v>
      </c>
      <c r="D9" s="500" t="s">
        <v>24</v>
      </c>
      <c r="E9" s="500" t="s">
        <v>1316</v>
      </c>
    </row>
    <row r="10" spans="1:5" s="24" customFormat="1" ht="71.25" customHeight="1">
      <c r="A10" s="499"/>
      <c r="B10" s="499"/>
      <c r="C10" s="499"/>
      <c r="D10" s="500"/>
      <c r="E10" s="500"/>
    </row>
    <row r="11" spans="1:5" s="23" customFormat="1" ht="12.75">
      <c r="A11" s="2">
        <v>1</v>
      </c>
      <c r="B11" s="2">
        <v>2</v>
      </c>
      <c r="C11" s="2">
        <v>3</v>
      </c>
      <c r="D11" s="390">
        <v>4</v>
      </c>
      <c r="E11" s="390">
        <v>5</v>
      </c>
    </row>
    <row r="12" spans="1:5" s="23" customFormat="1" ht="12.75">
      <c r="A12" s="218"/>
      <c r="B12" s="482" t="s">
        <v>1349</v>
      </c>
      <c r="C12" s="182"/>
      <c r="D12" s="182"/>
      <c r="E12" s="422"/>
    </row>
    <row r="13" spans="1:5" s="21" customFormat="1" ht="18" customHeight="1">
      <c r="A13" s="219"/>
      <c r="B13" s="483" t="s">
        <v>716</v>
      </c>
      <c r="C13" s="184"/>
      <c r="D13" s="184"/>
      <c r="E13" s="412"/>
    </row>
    <row r="14" spans="1:5" s="21" customFormat="1" ht="12.75">
      <c r="A14" s="185">
        <v>1</v>
      </c>
      <c r="B14" s="484" t="s">
        <v>1350</v>
      </c>
      <c r="C14" s="485" t="s">
        <v>18</v>
      </c>
      <c r="D14" s="485">
        <v>550</v>
      </c>
      <c r="E14" s="412"/>
    </row>
    <row r="15" spans="1:5" s="21" customFormat="1" ht="12.75">
      <c r="A15" s="185">
        <f>A14+1</f>
        <v>2</v>
      </c>
      <c r="B15" s="484" t="s">
        <v>1351</v>
      </c>
      <c r="C15" s="485" t="s">
        <v>18</v>
      </c>
      <c r="D15" s="485">
        <v>550</v>
      </c>
      <c r="E15" s="412"/>
    </row>
    <row r="16" spans="1:5" s="21" customFormat="1" ht="25.5">
      <c r="A16" s="185">
        <f aca="true" t="shared" si="0" ref="A16:A23">A15+1</f>
        <v>3</v>
      </c>
      <c r="B16" s="478" t="s">
        <v>1352</v>
      </c>
      <c r="C16" s="485" t="s">
        <v>727</v>
      </c>
      <c r="D16" s="485">
        <v>2</v>
      </c>
      <c r="E16" s="412"/>
    </row>
    <row r="17" spans="1:5" s="21" customFormat="1" ht="12.75">
      <c r="A17" s="185">
        <f t="shared" si="0"/>
        <v>4</v>
      </c>
      <c r="B17" s="478" t="s">
        <v>1353</v>
      </c>
      <c r="C17" s="485" t="s">
        <v>727</v>
      </c>
      <c r="D17" s="485">
        <v>2</v>
      </c>
      <c r="E17" s="412"/>
    </row>
    <row r="18" spans="1:5" s="21" customFormat="1" ht="12.75">
      <c r="A18" s="185">
        <f t="shared" si="0"/>
        <v>5</v>
      </c>
      <c r="B18" s="388" t="s">
        <v>726</v>
      </c>
      <c r="C18" s="485" t="s">
        <v>727</v>
      </c>
      <c r="D18" s="485">
        <v>1</v>
      </c>
      <c r="E18" s="412"/>
    </row>
    <row r="19" spans="1:5" s="21" customFormat="1" ht="12.75">
      <c r="A19" s="185"/>
      <c r="B19" s="486" t="s">
        <v>469</v>
      </c>
      <c r="C19" s="487"/>
      <c r="D19" s="488"/>
      <c r="E19" s="412"/>
    </row>
    <row r="20" spans="1:5" s="21" customFormat="1" ht="12.75">
      <c r="A20" s="185">
        <v>6</v>
      </c>
      <c r="B20" s="484" t="s">
        <v>1354</v>
      </c>
      <c r="C20" s="488" t="s">
        <v>18</v>
      </c>
      <c r="D20" s="488">
        <v>546</v>
      </c>
      <c r="E20" s="412"/>
    </row>
    <row r="21" spans="1:5" s="21" customFormat="1" ht="12.75">
      <c r="A21" s="185">
        <f t="shared" si="0"/>
        <v>7</v>
      </c>
      <c r="B21" s="484" t="s">
        <v>1355</v>
      </c>
      <c r="C21" s="488" t="s">
        <v>18</v>
      </c>
      <c r="D21" s="488">
        <v>546</v>
      </c>
      <c r="E21" s="412"/>
    </row>
    <row r="22" spans="1:5" s="21" customFormat="1" ht="25.5">
      <c r="A22" s="185">
        <f t="shared" si="0"/>
        <v>8</v>
      </c>
      <c r="B22" s="478" t="s">
        <v>1356</v>
      </c>
      <c r="C22" s="488" t="s">
        <v>18</v>
      </c>
      <c r="D22" s="488">
        <v>550</v>
      </c>
      <c r="E22" s="412"/>
    </row>
    <row r="23" spans="1:5" s="21" customFormat="1" ht="25.5">
      <c r="A23" s="185">
        <f t="shared" si="0"/>
        <v>9</v>
      </c>
      <c r="B23" s="478" t="s">
        <v>1357</v>
      </c>
      <c r="C23" s="488" t="s">
        <v>18</v>
      </c>
      <c r="D23" s="488">
        <v>550</v>
      </c>
      <c r="E23" s="412"/>
    </row>
    <row r="24" spans="1:5" s="21" customFormat="1" ht="25.5">
      <c r="A24" s="185">
        <v>10</v>
      </c>
      <c r="B24" s="478" t="s">
        <v>1358</v>
      </c>
      <c r="C24" s="489" t="s">
        <v>1359</v>
      </c>
      <c r="D24" s="490">
        <v>2</v>
      </c>
      <c r="E24" s="412"/>
    </row>
    <row r="25" spans="1:5" s="21" customFormat="1" ht="25.5">
      <c r="A25" s="185">
        <v>11</v>
      </c>
      <c r="B25" s="478" t="s">
        <v>1360</v>
      </c>
      <c r="C25" s="489" t="s">
        <v>1359</v>
      </c>
      <c r="D25" s="490">
        <v>2</v>
      </c>
      <c r="E25" s="412"/>
    </row>
    <row r="26" spans="1:5" s="21" customFormat="1" ht="12.75">
      <c r="A26" s="185">
        <f>A25+1</f>
        <v>12</v>
      </c>
      <c r="B26" s="478" t="s">
        <v>1361</v>
      </c>
      <c r="C26" s="489" t="s">
        <v>727</v>
      </c>
      <c r="D26" s="490">
        <v>1</v>
      </c>
      <c r="E26" s="412"/>
    </row>
    <row r="27" spans="1:5" s="21" customFormat="1" ht="12.75">
      <c r="A27" s="185">
        <f>A26+1</f>
        <v>13</v>
      </c>
      <c r="B27" s="478" t="s">
        <v>1362</v>
      </c>
      <c r="C27" s="489" t="s">
        <v>727</v>
      </c>
      <c r="D27" s="490">
        <v>1</v>
      </c>
      <c r="E27" s="412"/>
    </row>
    <row r="28" spans="1:5" s="21" customFormat="1" ht="12.75">
      <c r="A28" s="185"/>
      <c r="B28" s="226" t="s">
        <v>325</v>
      </c>
      <c r="C28" s="15"/>
      <c r="D28" s="17"/>
      <c r="E28" s="412"/>
    </row>
    <row r="29" spans="1:5" ht="15.75">
      <c r="A29" s="481"/>
      <c r="B29" s="303" t="s">
        <v>12</v>
      </c>
      <c r="C29" s="481"/>
      <c r="D29" s="481"/>
      <c r="E29" s="424"/>
    </row>
    <row r="30" spans="1:5" ht="102">
      <c r="A30" s="481"/>
      <c r="B30" s="14" t="s">
        <v>17</v>
      </c>
      <c r="C30" s="481"/>
      <c r="D30" s="481"/>
      <c r="E30" s="424"/>
    </row>
    <row r="33" spans="1:2" ht="15.75">
      <c r="A33" s="43"/>
      <c r="B33" s="144"/>
    </row>
    <row r="34" spans="1:2" ht="15.75">
      <c r="A34" s="43"/>
      <c r="B34" s="43"/>
    </row>
    <row r="35" spans="1:2" ht="15.75">
      <c r="A35" s="44"/>
      <c r="B35" s="43"/>
    </row>
  </sheetData>
  <sheetProtection/>
  <mergeCells count="12">
    <mergeCell ref="A1:D1"/>
    <mergeCell ref="A2:D2"/>
    <mergeCell ref="A3:D3"/>
    <mergeCell ref="A4:D4"/>
    <mergeCell ref="A5:D5"/>
    <mergeCell ref="A6:D6"/>
    <mergeCell ref="A7:D7"/>
    <mergeCell ref="A9:A10"/>
    <mergeCell ref="B9:B10"/>
    <mergeCell ref="C9:C10"/>
    <mergeCell ref="D9:D10"/>
    <mergeCell ref="E9:E10"/>
  </mergeCells>
  <conditionalFormatting sqref="C23:D23">
    <cfRule type="cellIs" priority="7" dxfId="54" operator="equal" stopIfTrue="1">
      <formula>0</formula>
    </cfRule>
    <cfRule type="expression" priority="8" dxfId="54" stopIfTrue="1">
      <formula>#DIV/0!</formula>
    </cfRule>
  </conditionalFormatting>
  <conditionalFormatting sqref="C26:C27">
    <cfRule type="cellIs" priority="5" dxfId="54" operator="equal" stopIfTrue="1">
      <formula>0</formula>
    </cfRule>
    <cfRule type="expression" priority="6" dxfId="54" stopIfTrue="1">
      <formula>#DIV/0!</formula>
    </cfRule>
  </conditionalFormatting>
  <conditionalFormatting sqref="D22">
    <cfRule type="cellIs" priority="3" dxfId="54" operator="equal" stopIfTrue="1">
      <formula>0</formula>
    </cfRule>
    <cfRule type="expression" priority="4" dxfId="54" stopIfTrue="1">
      <formula>#DIV/0!</formula>
    </cfRule>
  </conditionalFormatting>
  <conditionalFormatting sqref="C22">
    <cfRule type="cellIs" priority="1" dxfId="54" operator="equal" stopIfTrue="1">
      <formula>0</formula>
    </cfRule>
    <cfRule type="expression" priority="2" dxfId="54" stopIfTrue="1">
      <formula>#DIV/0!</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theme="9"/>
    <pageSetUpPr fitToPage="1"/>
  </sheetPr>
  <dimension ref="A1:E38"/>
  <sheetViews>
    <sheetView zoomScalePageLayoutView="0" workbookViewId="0" topLeftCell="A25">
      <selection activeCell="E34" sqref="A1:E34"/>
    </sheetView>
  </sheetViews>
  <sheetFormatPr defaultColWidth="11.421875" defaultRowHeight="15"/>
  <cols>
    <col min="1" max="1" width="5.140625" style="4" customWidth="1"/>
    <col min="2" max="2" width="40.421875" style="4" customWidth="1"/>
    <col min="3" max="4" width="11.7109375" style="4" customWidth="1"/>
    <col min="5" max="5" width="11.7109375" style="3" customWidth="1"/>
    <col min="6" max="16384" width="11.421875" style="3" customWidth="1"/>
  </cols>
  <sheetData>
    <row r="1" spans="1:4" ht="18" customHeight="1">
      <c r="A1" s="501" t="s">
        <v>1363</v>
      </c>
      <c r="B1" s="501"/>
      <c r="C1" s="501"/>
      <c r="D1" s="501"/>
    </row>
    <row r="2" spans="1:4" ht="15.75" customHeight="1">
      <c r="A2" s="509" t="s">
        <v>1364</v>
      </c>
      <c r="B2" s="509"/>
      <c r="C2" s="509"/>
      <c r="D2" s="509"/>
    </row>
    <row r="3" spans="1:4" ht="15.75">
      <c r="A3" s="510" t="s">
        <v>20</v>
      </c>
      <c r="B3" s="510"/>
      <c r="C3" s="510"/>
      <c r="D3" s="510"/>
    </row>
    <row r="4" spans="1:4" ht="32.25" customHeight="1">
      <c r="A4" s="498" t="s">
        <v>286</v>
      </c>
      <c r="B4" s="498"/>
      <c r="C4" s="498"/>
      <c r="D4" s="498"/>
    </row>
    <row r="5" spans="1:4" ht="30.75" customHeight="1">
      <c r="A5" s="498" t="s">
        <v>287</v>
      </c>
      <c r="B5" s="498"/>
      <c r="C5" s="498"/>
      <c r="D5" s="498"/>
    </row>
    <row r="6" spans="1:4" ht="15.75" customHeight="1">
      <c r="A6" s="498" t="s">
        <v>288</v>
      </c>
      <c r="B6" s="498"/>
      <c r="C6" s="498"/>
      <c r="D6" s="498"/>
    </row>
    <row r="7" spans="1:4" ht="15.75" customHeight="1">
      <c r="A7" s="498" t="s">
        <v>289</v>
      </c>
      <c r="B7" s="498"/>
      <c r="C7" s="498"/>
      <c r="D7" s="498"/>
    </row>
    <row r="8" spans="1:4" ht="15.75">
      <c r="A8" s="5"/>
      <c r="B8" s="5"/>
      <c r="C8" s="5"/>
      <c r="D8" s="5"/>
    </row>
    <row r="9" spans="1:5" s="24" customFormat="1" ht="15.75" customHeight="1">
      <c r="A9" s="499" t="s">
        <v>21</v>
      </c>
      <c r="B9" s="499" t="s">
        <v>22</v>
      </c>
      <c r="C9" s="499" t="s">
        <v>23</v>
      </c>
      <c r="D9" s="500" t="s">
        <v>24</v>
      </c>
      <c r="E9" s="500" t="s">
        <v>1316</v>
      </c>
    </row>
    <row r="10" spans="1:5" s="24" customFormat="1" ht="71.25" customHeight="1">
      <c r="A10" s="499"/>
      <c r="B10" s="499"/>
      <c r="C10" s="499"/>
      <c r="D10" s="500"/>
      <c r="E10" s="500"/>
    </row>
    <row r="11" spans="1:5" s="23" customFormat="1" ht="12.75">
      <c r="A11" s="2">
        <v>1</v>
      </c>
      <c r="B11" s="2">
        <v>2</v>
      </c>
      <c r="C11" s="2">
        <v>3</v>
      </c>
      <c r="D11" s="390">
        <v>4</v>
      </c>
      <c r="E11" s="390">
        <v>5</v>
      </c>
    </row>
    <row r="12" spans="1:5" s="23" customFormat="1" ht="12.75">
      <c r="A12" s="218"/>
      <c r="B12" s="482" t="s">
        <v>1364</v>
      </c>
      <c r="C12" s="182"/>
      <c r="D12" s="182"/>
      <c r="E12" s="422"/>
    </row>
    <row r="13" spans="1:5" s="21" customFormat="1" ht="18" customHeight="1">
      <c r="A13" s="219"/>
      <c r="B13" s="483" t="s">
        <v>716</v>
      </c>
      <c r="C13" s="184"/>
      <c r="D13" s="184"/>
      <c r="E13" s="412"/>
    </row>
    <row r="14" spans="1:5" s="21" customFormat="1" ht="12.75">
      <c r="A14" s="185">
        <v>1</v>
      </c>
      <c r="B14" s="484" t="s">
        <v>1365</v>
      </c>
      <c r="C14" s="485" t="s">
        <v>18</v>
      </c>
      <c r="D14" s="485">
        <f>D23</f>
        <v>2320</v>
      </c>
      <c r="E14" s="412"/>
    </row>
    <row r="15" spans="1:5" s="21" customFormat="1" ht="12.75">
      <c r="A15" s="185">
        <f>A14+1</f>
        <v>2</v>
      </c>
      <c r="B15" s="484" t="s">
        <v>1366</v>
      </c>
      <c r="C15" s="485" t="s">
        <v>18</v>
      </c>
      <c r="D15" s="485">
        <v>1740</v>
      </c>
      <c r="E15" s="412"/>
    </row>
    <row r="16" spans="1:5" s="21" customFormat="1" ht="12.75">
      <c r="A16" s="185">
        <f aca="true" t="shared" si="0" ref="A16:A23">A15+1</f>
        <v>3</v>
      </c>
      <c r="B16" s="484" t="s">
        <v>1367</v>
      </c>
      <c r="C16" s="485" t="s">
        <v>18</v>
      </c>
      <c r="D16" s="485">
        <f>1420+D26</f>
        <v>2400</v>
      </c>
      <c r="E16" s="412"/>
    </row>
    <row r="17" spans="1:5" s="21" customFormat="1" ht="12.75">
      <c r="A17" s="185">
        <f t="shared" si="0"/>
        <v>4</v>
      </c>
      <c r="B17" s="478" t="s">
        <v>1368</v>
      </c>
      <c r="C17" s="485" t="s">
        <v>27</v>
      </c>
      <c r="D17" s="485">
        <v>2</v>
      </c>
      <c r="E17" s="412"/>
    </row>
    <row r="18" spans="1:5" s="21" customFormat="1" ht="12.75">
      <c r="A18" s="185">
        <f t="shared" si="0"/>
        <v>5</v>
      </c>
      <c r="B18" s="478" t="s">
        <v>1369</v>
      </c>
      <c r="C18" s="485" t="s">
        <v>27</v>
      </c>
      <c r="D18" s="485">
        <v>2</v>
      </c>
      <c r="E18" s="412"/>
    </row>
    <row r="19" spans="1:5" s="21" customFormat="1" ht="12.75">
      <c r="A19" s="185">
        <f t="shared" si="0"/>
        <v>6</v>
      </c>
      <c r="B19" s="478" t="s">
        <v>1370</v>
      </c>
      <c r="C19" s="485" t="s">
        <v>27</v>
      </c>
      <c r="D19" s="485">
        <v>4</v>
      </c>
      <c r="E19" s="412"/>
    </row>
    <row r="20" spans="1:5" s="21" customFormat="1" ht="12.75">
      <c r="A20" s="185">
        <f t="shared" si="0"/>
        <v>7</v>
      </c>
      <c r="B20" s="388" t="s">
        <v>726</v>
      </c>
      <c r="C20" s="485" t="s">
        <v>727</v>
      </c>
      <c r="D20" s="485">
        <v>1</v>
      </c>
      <c r="E20" s="412"/>
    </row>
    <row r="21" spans="1:5" s="21" customFormat="1" ht="12.75">
      <c r="A21" s="185"/>
      <c r="B21" s="486" t="s">
        <v>469</v>
      </c>
      <c r="C21" s="487"/>
      <c r="D21" s="488"/>
      <c r="E21" s="412"/>
    </row>
    <row r="22" spans="1:5" s="21" customFormat="1" ht="12.75">
      <c r="A22" s="185">
        <v>8</v>
      </c>
      <c r="B22" s="484" t="s">
        <v>1371</v>
      </c>
      <c r="C22" s="488" t="s">
        <v>18</v>
      </c>
      <c r="D22" s="490">
        <f>D14+D15+D16</f>
        <v>6460</v>
      </c>
      <c r="E22" s="412"/>
    </row>
    <row r="23" spans="1:5" s="21" customFormat="1" ht="38.25">
      <c r="A23" s="185">
        <f t="shared" si="0"/>
        <v>9</v>
      </c>
      <c r="B23" s="491" t="s">
        <v>1372</v>
      </c>
      <c r="C23" s="488" t="s">
        <v>18</v>
      </c>
      <c r="D23" s="488">
        <v>2320</v>
      </c>
      <c r="E23" s="412"/>
    </row>
    <row r="24" spans="1:5" s="21" customFormat="1" ht="51">
      <c r="A24" s="185">
        <v>10</v>
      </c>
      <c r="B24" s="492" t="s">
        <v>1373</v>
      </c>
      <c r="C24" s="488" t="s">
        <v>18</v>
      </c>
      <c r="D24" s="488">
        <v>2320</v>
      </c>
      <c r="E24" s="412"/>
    </row>
    <row r="25" spans="1:5" s="21" customFormat="1" ht="38.25">
      <c r="A25" s="185">
        <v>11</v>
      </c>
      <c r="B25" s="493" t="s">
        <v>1374</v>
      </c>
      <c r="C25" s="488" t="s">
        <v>18</v>
      </c>
      <c r="D25" s="488">
        <v>1420</v>
      </c>
      <c r="E25" s="412"/>
    </row>
    <row r="26" spans="1:5" s="21" customFormat="1" ht="63.75">
      <c r="A26" s="185">
        <f>A25+1</f>
        <v>12</v>
      </c>
      <c r="B26" s="493" t="s">
        <v>1375</v>
      </c>
      <c r="C26" s="488" t="s">
        <v>18</v>
      </c>
      <c r="D26" s="488">
        <v>980</v>
      </c>
      <c r="E26" s="412"/>
    </row>
    <row r="27" spans="1:5" s="21" customFormat="1" ht="12.75">
      <c r="A27" s="185">
        <f>A26+1</f>
        <v>13</v>
      </c>
      <c r="B27" s="478" t="s">
        <v>1376</v>
      </c>
      <c r="C27" s="489" t="s">
        <v>1359</v>
      </c>
      <c r="D27" s="490">
        <f>D17+D18+D19</f>
        <v>8</v>
      </c>
      <c r="E27" s="412"/>
    </row>
    <row r="28" spans="1:5" s="21" customFormat="1" ht="12.75">
      <c r="A28" s="185">
        <f>A27+1</f>
        <v>14</v>
      </c>
      <c r="B28" s="478" t="s">
        <v>1377</v>
      </c>
      <c r="C28" s="489" t="s">
        <v>1378</v>
      </c>
      <c r="D28" s="490">
        <v>4</v>
      </c>
      <c r="E28" s="412"/>
    </row>
    <row r="29" spans="1:5" s="21" customFormat="1" ht="12.75">
      <c r="A29" s="185">
        <f>A28+1</f>
        <v>15</v>
      </c>
      <c r="B29" s="478" t="s">
        <v>1361</v>
      </c>
      <c r="C29" s="489" t="s">
        <v>727</v>
      </c>
      <c r="D29" s="490">
        <v>1</v>
      </c>
      <c r="E29" s="412"/>
    </row>
    <row r="30" spans="1:5" s="21" customFormat="1" ht="12.75">
      <c r="A30" s="185">
        <f>A29+1</f>
        <v>16</v>
      </c>
      <c r="B30" s="478" t="s">
        <v>1362</v>
      </c>
      <c r="C30" s="489" t="s">
        <v>727</v>
      </c>
      <c r="D30" s="490">
        <v>1</v>
      </c>
      <c r="E30" s="412"/>
    </row>
    <row r="31" spans="1:5" s="21" customFormat="1" ht="12.75">
      <c r="A31" s="185"/>
      <c r="B31" s="226" t="s">
        <v>325</v>
      </c>
      <c r="C31" s="15"/>
      <c r="D31" s="17"/>
      <c r="E31" s="412"/>
    </row>
    <row r="32" spans="1:5" ht="15.75">
      <c r="A32" s="481"/>
      <c r="B32" s="303" t="s">
        <v>12</v>
      </c>
      <c r="C32" s="481"/>
      <c r="D32" s="481"/>
      <c r="E32" s="424"/>
    </row>
    <row r="33" spans="1:5" ht="102">
      <c r="A33" s="481"/>
      <c r="B33" s="14" t="s">
        <v>17</v>
      </c>
      <c r="C33" s="481"/>
      <c r="D33" s="481"/>
      <c r="E33" s="424"/>
    </row>
    <row r="36" spans="1:2" ht="15.75">
      <c r="A36" s="43"/>
      <c r="B36" s="144"/>
    </row>
    <row r="37" spans="1:2" ht="15.75">
      <c r="A37" s="43"/>
      <c r="B37" s="43"/>
    </row>
    <row r="38" spans="1:2" ht="15.75">
      <c r="A38" s="44"/>
      <c r="B38" s="43"/>
    </row>
  </sheetData>
  <sheetProtection/>
  <mergeCells count="12">
    <mergeCell ref="A1:D1"/>
    <mergeCell ref="A2:D2"/>
    <mergeCell ref="A3:D3"/>
    <mergeCell ref="A4:D4"/>
    <mergeCell ref="A5:D5"/>
    <mergeCell ref="A6:D6"/>
    <mergeCell ref="A7:D7"/>
    <mergeCell ref="A9:A10"/>
    <mergeCell ref="B9:B10"/>
    <mergeCell ref="C9:C10"/>
    <mergeCell ref="D9:D10"/>
    <mergeCell ref="E9:E10"/>
  </mergeCells>
  <conditionalFormatting sqref="C26:D26">
    <cfRule type="cellIs" priority="7" dxfId="54" operator="equal" stopIfTrue="1">
      <formula>0</formula>
    </cfRule>
    <cfRule type="expression" priority="8" dxfId="54" stopIfTrue="1">
      <formula>#DIV/0!</formula>
    </cfRule>
  </conditionalFormatting>
  <conditionalFormatting sqref="C29:C30">
    <cfRule type="cellIs" priority="5" dxfId="54" operator="equal" stopIfTrue="1">
      <formula>0</formula>
    </cfRule>
    <cfRule type="expression" priority="6" dxfId="54" stopIfTrue="1">
      <formula>#DIV/0!</formula>
    </cfRule>
  </conditionalFormatting>
  <conditionalFormatting sqref="D25">
    <cfRule type="cellIs" priority="3" dxfId="54" operator="equal" stopIfTrue="1">
      <formula>0</formula>
    </cfRule>
    <cfRule type="expression" priority="4" dxfId="54" stopIfTrue="1">
      <formula>#DIV/0!</formula>
    </cfRule>
  </conditionalFormatting>
  <conditionalFormatting sqref="C25">
    <cfRule type="cellIs" priority="1" dxfId="54" operator="equal" stopIfTrue="1">
      <formula>0</formula>
    </cfRule>
    <cfRule type="expression" priority="2" dxfId="54" stopIfTrue="1">
      <formula>#DIV/0!</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9"/>
    <pageSetUpPr fitToPage="1"/>
  </sheetPr>
  <dimension ref="A1:F101"/>
  <sheetViews>
    <sheetView showZeros="0" zoomScalePageLayoutView="0" workbookViewId="0" topLeftCell="A86">
      <selection activeCell="F97" sqref="A1:F97"/>
    </sheetView>
  </sheetViews>
  <sheetFormatPr defaultColWidth="11.421875" defaultRowHeight="15"/>
  <cols>
    <col min="1" max="1" width="4.8515625" style="74" customWidth="1"/>
    <col min="2" max="2" width="39.421875" style="74" customWidth="1"/>
    <col min="3" max="3" width="17.8515625" style="74" customWidth="1"/>
    <col min="4" max="5" width="11.140625" style="74" customWidth="1"/>
    <col min="6" max="6" width="11.140625" style="54" customWidth="1"/>
    <col min="7" max="16384" width="11.421875" style="54" customWidth="1"/>
  </cols>
  <sheetData>
    <row r="1" spans="1:5" ht="18" customHeight="1">
      <c r="A1" s="534" t="s">
        <v>1327</v>
      </c>
      <c r="B1" s="534"/>
      <c r="C1" s="534"/>
      <c r="D1" s="534"/>
      <c r="E1" s="534"/>
    </row>
    <row r="2" spans="1:5" ht="29.25" customHeight="1">
      <c r="A2" s="532" t="s">
        <v>283</v>
      </c>
      <c r="B2" s="532"/>
      <c r="C2" s="532"/>
      <c r="D2" s="532"/>
      <c r="E2" s="532"/>
    </row>
    <row r="3" spans="1:5" ht="15.75">
      <c r="A3" s="533" t="s">
        <v>20</v>
      </c>
      <c r="B3" s="533"/>
      <c r="C3" s="533"/>
      <c r="D3" s="533"/>
      <c r="E3" s="533"/>
    </row>
    <row r="4" spans="1:5" ht="32.25" customHeight="1">
      <c r="A4" s="498" t="s">
        <v>286</v>
      </c>
      <c r="B4" s="498"/>
      <c r="C4" s="498"/>
      <c r="D4" s="498"/>
      <c r="E4" s="498"/>
    </row>
    <row r="5" spans="1:5" ht="30.75" customHeight="1">
      <c r="A5" s="498" t="s">
        <v>287</v>
      </c>
      <c r="B5" s="498"/>
      <c r="C5" s="498"/>
      <c r="D5" s="498"/>
      <c r="E5" s="498"/>
    </row>
    <row r="6" spans="1:5" ht="15.75" customHeight="1">
      <c r="A6" s="498" t="s">
        <v>288</v>
      </c>
      <c r="B6" s="498"/>
      <c r="C6" s="498"/>
      <c r="D6" s="498"/>
      <c r="E6" s="498"/>
    </row>
    <row r="7" spans="1:5" ht="15.75" customHeight="1">
      <c r="A7" s="498" t="s">
        <v>289</v>
      </c>
      <c r="B7" s="498"/>
      <c r="C7" s="498"/>
      <c r="D7" s="498"/>
      <c r="E7" s="498"/>
    </row>
    <row r="8" spans="1:5" ht="15.75">
      <c r="A8" s="55"/>
      <c r="B8" s="55"/>
      <c r="C8" s="55"/>
      <c r="D8" s="55"/>
      <c r="E8" s="55"/>
    </row>
    <row r="9" spans="1:6" s="56" customFormat="1" ht="15.75" customHeight="1">
      <c r="A9" s="500" t="s">
        <v>21</v>
      </c>
      <c r="B9" s="500" t="s">
        <v>22</v>
      </c>
      <c r="C9" s="535" t="s">
        <v>572</v>
      </c>
      <c r="D9" s="500" t="s">
        <v>23</v>
      </c>
      <c r="E9" s="500" t="s">
        <v>24</v>
      </c>
      <c r="F9" s="500" t="s">
        <v>1316</v>
      </c>
    </row>
    <row r="10" spans="1:6" s="56" customFormat="1" ht="71.25" customHeight="1">
      <c r="A10" s="500"/>
      <c r="B10" s="500"/>
      <c r="C10" s="535"/>
      <c r="D10" s="500"/>
      <c r="E10" s="500"/>
      <c r="F10" s="500"/>
    </row>
    <row r="11" spans="1:6" s="58" customFormat="1" ht="12.75">
      <c r="A11" s="375">
        <v>1</v>
      </c>
      <c r="B11" s="375">
        <v>2</v>
      </c>
      <c r="C11" s="375">
        <v>3</v>
      </c>
      <c r="D11" s="375">
        <v>4</v>
      </c>
      <c r="E11" s="375">
        <v>5</v>
      </c>
      <c r="F11" s="448">
        <v>6</v>
      </c>
    </row>
    <row r="12" spans="1:6" s="58" customFormat="1" ht="12.75">
      <c r="A12" s="57"/>
      <c r="B12" s="78"/>
      <c r="C12" s="78"/>
      <c r="D12" s="57"/>
      <c r="E12" s="57"/>
      <c r="F12" s="453"/>
    </row>
    <row r="13" spans="1:6" s="51" customFormat="1" ht="286.5" customHeight="1">
      <c r="A13" s="273">
        <v>1</v>
      </c>
      <c r="B13" s="132" t="s">
        <v>746</v>
      </c>
      <c r="C13" s="274" t="s">
        <v>747</v>
      </c>
      <c r="D13" s="274" t="s">
        <v>339</v>
      </c>
      <c r="E13" s="274">
        <v>1</v>
      </c>
      <c r="F13" s="417"/>
    </row>
    <row r="14" spans="1:6" s="51" customFormat="1" ht="15" customHeight="1">
      <c r="A14" s="273">
        <v>2</v>
      </c>
      <c r="B14" s="279" t="s">
        <v>748</v>
      </c>
      <c r="C14" s="274" t="s">
        <v>749</v>
      </c>
      <c r="D14" s="274" t="s">
        <v>339</v>
      </c>
      <c r="E14" s="274">
        <v>1</v>
      </c>
      <c r="F14" s="417"/>
    </row>
    <row r="15" spans="1:6" s="51" customFormat="1" ht="12.75">
      <c r="A15" s="273">
        <v>3</v>
      </c>
      <c r="B15" s="278" t="s">
        <v>750</v>
      </c>
      <c r="C15" s="275"/>
      <c r="D15" s="274" t="s">
        <v>339</v>
      </c>
      <c r="E15" s="274">
        <v>1</v>
      </c>
      <c r="F15" s="417"/>
    </row>
    <row r="16" spans="1:6" s="51" customFormat="1" ht="15" customHeight="1">
      <c r="A16" s="273">
        <v>4</v>
      </c>
      <c r="B16" s="278" t="s">
        <v>1045</v>
      </c>
      <c r="C16" s="274" t="s">
        <v>751</v>
      </c>
      <c r="D16" s="274" t="s">
        <v>339</v>
      </c>
      <c r="E16" s="274">
        <v>1</v>
      </c>
      <c r="F16" s="417"/>
    </row>
    <row r="17" spans="1:6" s="51" customFormat="1" ht="15" customHeight="1">
      <c r="A17" s="276">
        <v>5</v>
      </c>
      <c r="B17" s="278" t="s">
        <v>752</v>
      </c>
      <c r="C17" s="274" t="s">
        <v>753</v>
      </c>
      <c r="D17" s="274" t="s">
        <v>339</v>
      </c>
      <c r="E17" s="274">
        <v>1</v>
      </c>
      <c r="F17" s="417"/>
    </row>
    <row r="18" spans="1:6" s="51" customFormat="1" ht="15" customHeight="1">
      <c r="A18" s="277">
        <v>6</v>
      </c>
      <c r="B18" s="278" t="s">
        <v>754</v>
      </c>
      <c r="C18" s="274"/>
      <c r="D18" s="274" t="s">
        <v>339</v>
      </c>
      <c r="E18" s="274">
        <v>3</v>
      </c>
      <c r="F18" s="417"/>
    </row>
    <row r="19" spans="1:6" s="51" customFormat="1" ht="15" customHeight="1">
      <c r="A19" s="277">
        <v>7</v>
      </c>
      <c r="B19" s="278" t="s">
        <v>755</v>
      </c>
      <c r="C19" s="274" t="s">
        <v>756</v>
      </c>
      <c r="D19" s="274" t="s">
        <v>339</v>
      </c>
      <c r="E19" s="274">
        <v>6</v>
      </c>
      <c r="F19" s="417"/>
    </row>
    <row r="20" spans="1:6" s="51" customFormat="1" ht="25.5">
      <c r="A20" s="277">
        <v>8</v>
      </c>
      <c r="B20" s="278" t="s">
        <v>757</v>
      </c>
      <c r="C20" s="274"/>
      <c r="D20" s="274" t="s">
        <v>339</v>
      </c>
      <c r="E20" s="274">
        <v>2</v>
      </c>
      <c r="F20" s="417"/>
    </row>
    <row r="21" spans="1:6" s="51" customFormat="1" ht="25.5">
      <c r="A21" s="277">
        <v>9</v>
      </c>
      <c r="B21" s="278" t="s">
        <v>758</v>
      </c>
      <c r="C21" s="274"/>
      <c r="D21" s="274" t="s">
        <v>339</v>
      </c>
      <c r="E21" s="274">
        <v>4</v>
      </c>
      <c r="F21" s="417"/>
    </row>
    <row r="22" spans="1:6" s="51" customFormat="1" ht="12.75">
      <c r="A22" s="277">
        <v>10</v>
      </c>
      <c r="B22" s="278" t="s">
        <v>759</v>
      </c>
      <c r="C22" s="274"/>
      <c r="D22" s="274" t="s">
        <v>339</v>
      </c>
      <c r="E22" s="274">
        <v>1</v>
      </c>
      <c r="F22" s="417"/>
    </row>
    <row r="23" spans="1:6" s="51" customFormat="1" ht="25.5">
      <c r="A23" s="277">
        <v>11</v>
      </c>
      <c r="B23" s="278" t="s">
        <v>760</v>
      </c>
      <c r="C23" s="274" t="s">
        <v>761</v>
      </c>
      <c r="D23" s="274" t="s">
        <v>339</v>
      </c>
      <c r="E23" s="274">
        <v>1</v>
      </c>
      <c r="F23" s="417"/>
    </row>
    <row r="24" spans="1:6" s="51" customFormat="1" ht="25.5">
      <c r="A24" s="277">
        <v>12</v>
      </c>
      <c r="B24" s="278" t="s">
        <v>762</v>
      </c>
      <c r="C24" s="274"/>
      <c r="D24" s="274" t="s">
        <v>339</v>
      </c>
      <c r="E24" s="274">
        <v>1</v>
      </c>
      <c r="F24" s="417"/>
    </row>
    <row r="25" spans="1:6" s="51" customFormat="1" ht="25.5">
      <c r="A25" s="277"/>
      <c r="B25" s="280" t="s">
        <v>772</v>
      </c>
      <c r="C25" s="275"/>
      <c r="D25" s="274"/>
      <c r="E25" s="274"/>
      <c r="F25" s="417"/>
    </row>
    <row r="26" spans="1:6" s="51" customFormat="1" ht="15.75" customHeight="1">
      <c r="A26" s="277">
        <v>13</v>
      </c>
      <c r="B26" s="278" t="s">
        <v>763</v>
      </c>
      <c r="C26" s="274"/>
      <c r="D26" s="274" t="s">
        <v>339</v>
      </c>
      <c r="E26" s="274">
        <v>2</v>
      </c>
      <c r="F26" s="417"/>
    </row>
    <row r="27" spans="1:6" s="51" customFormat="1" ht="24.75" customHeight="1">
      <c r="A27" s="277">
        <v>14</v>
      </c>
      <c r="B27" s="278" t="s">
        <v>764</v>
      </c>
      <c r="C27" s="274"/>
      <c r="D27" s="274" t="s">
        <v>18</v>
      </c>
      <c r="E27" s="274">
        <v>30.5</v>
      </c>
      <c r="F27" s="417"/>
    </row>
    <row r="28" spans="1:6" s="51" customFormat="1" ht="24.75" customHeight="1">
      <c r="A28" s="277">
        <v>15</v>
      </c>
      <c r="B28" s="278" t="s">
        <v>765</v>
      </c>
      <c r="C28" s="274"/>
      <c r="D28" s="274" t="s">
        <v>18</v>
      </c>
      <c r="E28" s="274">
        <v>20</v>
      </c>
      <c r="F28" s="417"/>
    </row>
    <row r="29" spans="1:6" s="51" customFormat="1" ht="15.75" customHeight="1">
      <c r="A29" s="277">
        <v>16</v>
      </c>
      <c r="B29" s="278" t="s">
        <v>766</v>
      </c>
      <c r="C29" s="274"/>
      <c r="D29" s="274" t="s">
        <v>767</v>
      </c>
      <c r="E29" s="274">
        <v>3</v>
      </c>
      <c r="F29" s="417"/>
    </row>
    <row r="30" spans="1:6" s="51" customFormat="1" ht="15.75" customHeight="1">
      <c r="A30" s="277">
        <v>17</v>
      </c>
      <c r="B30" s="278" t="s">
        <v>768</v>
      </c>
      <c r="C30" s="274"/>
      <c r="D30" s="274" t="s">
        <v>10</v>
      </c>
      <c r="E30" s="274">
        <v>0.12</v>
      </c>
      <c r="F30" s="417"/>
    </row>
    <row r="31" spans="1:6" s="51" customFormat="1" ht="15.75" customHeight="1">
      <c r="A31" s="277">
        <v>18</v>
      </c>
      <c r="B31" s="278" t="s">
        <v>769</v>
      </c>
      <c r="C31" s="274"/>
      <c r="D31" s="274" t="s">
        <v>10</v>
      </c>
      <c r="E31" s="274">
        <v>0.1</v>
      </c>
      <c r="F31" s="417"/>
    </row>
    <row r="32" spans="1:6" s="51" customFormat="1" ht="29.25" customHeight="1">
      <c r="A32" s="277">
        <v>19</v>
      </c>
      <c r="B32" s="278" t="s">
        <v>770</v>
      </c>
      <c r="C32" s="274"/>
      <c r="D32" s="274" t="s">
        <v>339</v>
      </c>
      <c r="E32" s="274">
        <v>3</v>
      </c>
      <c r="F32" s="417"/>
    </row>
    <row r="33" spans="1:6" s="51" customFormat="1" ht="18" customHeight="1">
      <c r="A33" s="277">
        <v>20</v>
      </c>
      <c r="B33" s="278" t="s">
        <v>771</v>
      </c>
      <c r="C33" s="274"/>
      <c r="D33" s="274" t="s">
        <v>339</v>
      </c>
      <c r="E33" s="274">
        <v>3</v>
      </c>
      <c r="F33" s="417"/>
    </row>
    <row r="34" spans="1:6" s="51" customFormat="1" ht="25.5">
      <c r="A34" s="277">
        <v>21</v>
      </c>
      <c r="B34" s="278" t="s">
        <v>773</v>
      </c>
      <c r="C34" s="274"/>
      <c r="D34" s="274" t="s">
        <v>329</v>
      </c>
      <c r="E34" s="274">
        <v>3</v>
      </c>
      <c r="F34" s="417"/>
    </row>
    <row r="35" spans="1:6" s="51" customFormat="1" ht="25.5">
      <c r="A35" s="277">
        <v>22</v>
      </c>
      <c r="B35" s="278" t="s">
        <v>774</v>
      </c>
      <c r="C35" s="274"/>
      <c r="D35" s="274" t="s">
        <v>339</v>
      </c>
      <c r="E35" s="274">
        <v>2</v>
      </c>
      <c r="F35" s="417"/>
    </row>
    <row r="36" spans="1:6" s="51" customFormat="1" ht="51">
      <c r="A36" s="277">
        <v>23</v>
      </c>
      <c r="B36" s="278" t="s">
        <v>794</v>
      </c>
      <c r="C36" s="274"/>
      <c r="D36" s="274" t="s">
        <v>329</v>
      </c>
      <c r="E36" s="274">
        <v>2</v>
      </c>
      <c r="F36" s="417"/>
    </row>
    <row r="37" spans="1:6" s="51" customFormat="1" ht="51">
      <c r="A37" s="277">
        <v>24</v>
      </c>
      <c r="B37" s="278" t="s">
        <v>795</v>
      </c>
      <c r="C37" s="274"/>
      <c r="D37" s="274" t="s">
        <v>329</v>
      </c>
      <c r="E37" s="274">
        <v>4</v>
      </c>
      <c r="F37" s="417"/>
    </row>
    <row r="38" spans="1:6" s="51" customFormat="1" ht="40.5" customHeight="1">
      <c r="A38" s="277">
        <v>25</v>
      </c>
      <c r="B38" s="278" t="s">
        <v>1041</v>
      </c>
      <c r="C38" s="274" t="s">
        <v>796</v>
      </c>
      <c r="D38" s="274" t="s">
        <v>775</v>
      </c>
      <c r="E38" s="274">
        <v>3</v>
      </c>
      <c r="F38" s="417"/>
    </row>
    <row r="39" spans="1:6" s="51" customFormat="1" ht="51" customHeight="1">
      <c r="A39" s="277">
        <v>26</v>
      </c>
      <c r="B39" s="278" t="s">
        <v>1042</v>
      </c>
      <c r="C39" s="274" t="s">
        <v>797</v>
      </c>
      <c r="D39" s="274" t="s">
        <v>775</v>
      </c>
      <c r="E39" s="274">
        <v>3</v>
      </c>
      <c r="F39" s="417"/>
    </row>
    <row r="40" spans="1:6" s="51" customFormat="1" ht="38.25">
      <c r="A40" s="277">
        <v>27</v>
      </c>
      <c r="B40" s="278" t="s">
        <v>798</v>
      </c>
      <c r="C40" s="274"/>
      <c r="D40" s="274" t="s">
        <v>329</v>
      </c>
      <c r="E40" s="274">
        <v>30</v>
      </c>
      <c r="F40" s="417"/>
    </row>
    <row r="41" spans="1:6" s="51" customFormat="1" ht="25.5">
      <c r="A41" s="277">
        <v>28</v>
      </c>
      <c r="B41" s="278" t="s">
        <v>776</v>
      </c>
      <c r="C41" s="274"/>
      <c r="D41" s="274" t="s">
        <v>329</v>
      </c>
      <c r="E41" s="274">
        <v>3</v>
      </c>
      <c r="F41" s="417"/>
    </row>
    <row r="42" spans="1:6" s="51" customFormat="1" ht="63.75">
      <c r="A42" s="277">
        <v>29</v>
      </c>
      <c r="B42" s="278" t="s">
        <v>799</v>
      </c>
      <c r="C42" s="274"/>
      <c r="D42" s="274" t="s">
        <v>329</v>
      </c>
      <c r="E42" s="274">
        <v>3</v>
      </c>
      <c r="F42" s="417"/>
    </row>
    <row r="43" spans="1:6" s="51" customFormat="1" ht="25.5">
      <c r="A43" s="277">
        <v>30</v>
      </c>
      <c r="B43" s="278" t="s">
        <v>777</v>
      </c>
      <c r="C43" s="274"/>
      <c r="D43" s="274" t="s">
        <v>329</v>
      </c>
      <c r="E43" s="274">
        <v>3</v>
      </c>
      <c r="F43" s="417"/>
    </row>
    <row r="44" spans="1:6" s="51" customFormat="1" ht="12.75">
      <c r="A44" s="277"/>
      <c r="B44" s="275" t="s">
        <v>778</v>
      </c>
      <c r="C44" s="274"/>
      <c r="D44" s="274"/>
      <c r="E44" s="274"/>
      <c r="F44" s="417"/>
    </row>
    <row r="45" spans="1:6" s="51" customFormat="1" ht="25.5">
      <c r="A45" s="277">
        <v>31</v>
      </c>
      <c r="B45" s="278" t="s">
        <v>779</v>
      </c>
      <c r="C45" s="274" t="s">
        <v>780</v>
      </c>
      <c r="D45" s="274" t="s">
        <v>18</v>
      </c>
      <c r="E45" s="274">
        <v>42</v>
      </c>
      <c r="F45" s="417"/>
    </row>
    <row r="46" spans="1:6" s="51" customFormat="1" ht="25.5">
      <c r="A46" s="277">
        <v>32</v>
      </c>
      <c r="B46" s="278" t="s">
        <v>781</v>
      </c>
      <c r="C46" s="274" t="s">
        <v>782</v>
      </c>
      <c r="D46" s="274" t="s">
        <v>18</v>
      </c>
      <c r="E46" s="274">
        <v>48</v>
      </c>
      <c r="F46" s="417"/>
    </row>
    <row r="47" spans="1:6" s="51" customFormat="1" ht="25.5">
      <c r="A47" s="277">
        <v>33</v>
      </c>
      <c r="B47" s="278" t="s">
        <v>783</v>
      </c>
      <c r="C47" s="274" t="s">
        <v>784</v>
      </c>
      <c r="D47" s="274" t="s">
        <v>18</v>
      </c>
      <c r="E47" s="274">
        <v>12</v>
      </c>
      <c r="F47" s="417"/>
    </row>
    <row r="48" spans="1:6" s="51" customFormat="1" ht="25.5">
      <c r="A48" s="277">
        <v>34</v>
      </c>
      <c r="B48" s="278" t="s">
        <v>785</v>
      </c>
      <c r="C48" s="274" t="s">
        <v>786</v>
      </c>
      <c r="D48" s="274" t="s">
        <v>18</v>
      </c>
      <c r="E48" s="274">
        <v>140</v>
      </c>
      <c r="F48" s="417"/>
    </row>
    <row r="49" spans="1:6" s="51" customFormat="1" ht="28.5" customHeight="1">
      <c r="A49" s="277">
        <v>35</v>
      </c>
      <c r="B49" s="278" t="s">
        <v>787</v>
      </c>
      <c r="C49" s="274"/>
      <c r="D49" s="274" t="s">
        <v>339</v>
      </c>
      <c r="E49" s="274">
        <v>6</v>
      </c>
      <c r="F49" s="417"/>
    </row>
    <row r="50" spans="1:6" s="51" customFormat="1" ht="28.5" customHeight="1">
      <c r="A50" s="277">
        <v>36</v>
      </c>
      <c r="B50" s="278" t="s">
        <v>788</v>
      </c>
      <c r="C50" s="274"/>
      <c r="D50" s="274" t="s">
        <v>339</v>
      </c>
      <c r="E50" s="274">
        <v>10</v>
      </c>
      <c r="F50" s="417"/>
    </row>
    <row r="51" spans="1:6" s="51" customFormat="1" ht="28.5" customHeight="1">
      <c r="A51" s="277">
        <v>37</v>
      </c>
      <c r="B51" s="278" t="s">
        <v>789</v>
      </c>
      <c r="C51" s="274"/>
      <c r="D51" s="274" t="s">
        <v>339</v>
      </c>
      <c r="E51" s="274">
        <v>26</v>
      </c>
      <c r="F51" s="417"/>
    </row>
    <row r="52" spans="1:6" s="51" customFormat="1" ht="28.5" customHeight="1">
      <c r="A52" s="277">
        <v>38</v>
      </c>
      <c r="B52" s="278" t="s">
        <v>790</v>
      </c>
      <c r="C52" s="274"/>
      <c r="D52" s="274" t="s">
        <v>339</v>
      </c>
      <c r="E52" s="274">
        <v>6</v>
      </c>
      <c r="F52" s="417"/>
    </row>
    <row r="53" spans="1:6" s="51" customFormat="1" ht="28.5" customHeight="1">
      <c r="A53" s="277">
        <v>39</v>
      </c>
      <c r="B53" s="278" t="s">
        <v>791</v>
      </c>
      <c r="C53" s="274"/>
      <c r="D53" s="274" t="s">
        <v>339</v>
      </c>
      <c r="E53" s="274">
        <v>10</v>
      </c>
      <c r="F53" s="417"/>
    </row>
    <row r="54" spans="1:6" s="51" customFormat="1" ht="12.75">
      <c r="A54" s="277">
        <v>40</v>
      </c>
      <c r="B54" s="278" t="s">
        <v>792</v>
      </c>
      <c r="C54" s="274"/>
      <c r="D54" s="274" t="s">
        <v>339</v>
      </c>
      <c r="E54" s="274">
        <v>22</v>
      </c>
      <c r="F54" s="417"/>
    </row>
    <row r="55" spans="1:6" s="51" customFormat="1" ht="38.25">
      <c r="A55" s="277">
        <v>41</v>
      </c>
      <c r="B55" s="278" t="s">
        <v>793</v>
      </c>
      <c r="C55" s="274"/>
      <c r="D55" s="274" t="s">
        <v>329</v>
      </c>
      <c r="E55" s="274">
        <v>2</v>
      </c>
      <c r="F55" s="417"/>
    </row>
    <row r="56" spans="1:6" s="51" customFormat="1" ht="25.5">
      <c r="A56" s="277">
        <v>42</v>
      </c>
      <c r="B56" s="278" t="s">
        <v>1043</v>
      </c>
      <c r="C56" s="274" t="s">
        <v>800</v>
      </c>
      <c r="D56" s="274" t="s">
        <v>18</v>
      </c>
      <c r="E56" s="274">
        <v>92</v>
      </c>
      <c r="F56" s="417"/>
    </row>
    <row r="57" spans="1:6" s="51" customFormat="1" ht="25.5">
      <c r="A57" s="277">
        <v>43</v>
      </c>
      <c r="B57" s="278" t="s">
        <v>1043</v>
      </c>
      <c r="C57" s="274" t="s">
        <v>801</v>
      </c>
      <c r="D57" s="274" t="s">
        <v>18</v>
      </c>
      <c r="E57" s="274">
        <v>40</v>
      </c>
      <c r="F57" s="417"/>
    </row>
    <row r="58" spans="1:6" s="51" customFormat="1" ht="12.75">
      <c r="A58" s="277">
        <v>44</v>
      </c>
      <c r="B58" s="278" t="s">
        <v>802</v>
      </c>
      <c r="C58" s="274" t="s">
        <v>803</v>
      </c>
      <c r="D58" s="274" t="s">
        <v>339</v>
      </c>
      <c r="E58" s="274">
        <v>3</v>
      </c>
      <c r="F58" s="417"/>
    </row>
    <row r="59" spans="1:6" s="51" customFormat="1" ht="12.75">
      <c r="A59" s="277">
        <v>45</v>
      </c>
      <c r="B59" s="278" t="s">
        <v>802</v>
      </c>
      <c r="C59" s="274" t="s">
        <v>804</v>
      </c>
      <c r="D59" s="274" t="s">
        <v>339</v>
      </c>
      <c r="E59" s="274">
        <v>2</v>
      </c>
      <c r="F59" s="417"/>
    </row>
    <row r="60" spans="1:6" s="51" customFormat="1" ht="12.75">
      <c r="A60" s="277">
        <v>46</v>
      </c>
      <c r="B60" s="278" t="s">
        <v>7</v>
      </c>
      <c r="C60" s="274"/>
      <c r="D60" s="274" t="s">
        <v>18</v>
      </c>
      <c r="E60" s="274">
        <v>70</v>
      </c>
      <c r="F60" s="417"/>
    </row>
    <row r="61" spans="1:6" s="51" customFormat="1" ht="25.5">
      <c r="A61" s="277">
        <v>47</v>
      </c>
      <c r="B61" s="278" t="s">
        <v>836</v>
      </c>
      <c r="C61" s="275"/>
      <c r="D61" s="274" t="s">
        <v>805</v>
      </c>
      <c r="E61" s="274">
        <v>65</v>
      </c>
      <c r="F61" s="417"/>
    </row>
    <row r="62" spans="1:6" s="51" customFormat="1" ht="16.5" customHeight="1">
      <c r="A62" s="277">
        <v>48</v>
      </c>
      <c r="B62" s="278" t="s">
        <v>8</v>
      </c>
      <c r="C62" s="275"/>
      <c r="D62" s="274" t="s">
        <v>805</v>
      </c>
      <c r="E62" s="274">
        <v>65</v>
      </c>
      <c r="F62" s="417"/>
    </row>
    <row r="63" spans="1:6" s="51" customFormat="1" ht="16.5" customHeight="1">
      <c r="A63" s="277">
        <v>49</v>
      </c>
      <c r="B63" s="278" t="s">
        <v>806</v>
      </c>
      <c r="C63" s="275"/>
      <c r="D63" s="274" t="s">
        <v>767</v>
      </c>
      <c r="E63" s="274">
        <v>4</v>
      </c>
      <c r="F63" s="417"/>
    </row>
    <row r="64" spans="1:6" s="51" customFormat="1" ht="16.5" customHeight="1">
      <c r="A64" s="277">
        <v>50</v>
      </c>
      <c r="B64" s="278" t="s">
        <v>807</v>
      </c>
      <c r="C64" s="274"/>
      <c r="D64" s="274" t="s">
        <v>10</v>
      </c>
      <c r="E64" s="274">
        <v>5</v>
      </c>
      <c r="F64" s="417"/>
    </row>
    <row r="65" spans="1:6" s="51" customFormat="1" ht="16.5" customHeight="1">
      <c r="A65" s="277">
        <v>51</v>
      </c>
      <c r="B65" s="278" t="s">
        <v>808</v>
      </c>
      <c r="C65" s="274" t="s">
        <v>837</v>
      </c>
      <c r="D65" s="274" t="s">
        <v>16</v>
      </c>
      <c r="E65" s="274">
        <v>60</v>
      </c>
      <c r="F65" s="417"/>
    </row>
    <row r="66" spans="1:6" s="51" customFormat="1" ht="12.75">
      <c r="A66" s="277"/>
      <c r="B66" s="280" t="s">
        <v>809</v>
      </c>
      <c r="C66" s="274"/>
      <c r="D66" s="274"/>
      <c r="E66" s="274"/>
      <c r="F66" s="417"/>
    </row>
    <row r="67" spans="1:6" s="51" customFormat="1" ht="25.5">
      <c r="A67" s="277">
        <v>52</v>
      </c>
      <c r="B67" s="278" t="s">
        <v>810</v>
      </c>
      <c r="C67" s="274"/>
      <c r="D67" s="274" t="s">
        <v>339</v>
      </c>
      <c r="E67" s="274">
        <v>12</v>
      </c>
      <c r="F67" s="417"/>
    </row>
    <row r="68" spans="1:6" s="51" customFormat="1" ht="12.75">
      <c r="A68" s="277">
        <v>53</v>
      </c>
      <c r="B68" s="278" t="s">
        <v>811</v>
      </c>
      <c r="C68" s="274"/>
      <c r="D68" s="274" t="s">
        <v>339</v>
      </c>
      <c r="E68" s="274">
        <v>1</v>
      </c>
      <c r="F68" s="417"/>
    </row>
    <row r="69" spans="1:6" s="51" customFormat="1" ht="12.75">
      <c r="A69" s="277">
        <v>54</v>
      </c>
      <c r="B69" s="278" t="s">
        <v>812</v>
      </c>
      <c r="C69" s="274"/>
      <c r="D69" s="274" t="s">
        <v>339</v>
      </c>
      <c r="E69" s="274">
        <v>2</v>
      </c>
      <c r="F69" s="417"/>
    </row>
    <row r="70" spans="1:6" s="51" customFormat="1" ht="12.75">
      <c r="A70" s="277">
        <v>55</v>
      </c>
      <c r="B70" s="278" t="s">
        <v>813</v>
      </c>
      <c r="C70" s="275"/>
      <c r="D70" s="274" t="s">
        <v>18</v>
      </c>
      <c r="E70" s="274">
        <v>12</v>
      </c>
      <c r="F70" s="417"/>
    </row>
    <row r="71" spans="1:6" s="51" customFormat="1" ht="25.5">
      <c r="A71" s="277">
        <v>56</v>
      </c>
      <c r="B71" s="278" t="s">
        <v>814</v>
      </c>
      <c r="C71" s="275"/>
      <c r="D71" s="274" t="s">
        <v>339</v>
      </c>
      <c r="E71" s="274">
        <v>2</v>
      </c>
      <c r="F71" s="417"/>
    </row>
    <row r="72" spans="1:6" s="51" customFormat="1" ht="12.75">
      <c r="A72" s="277">
        <v>57</v>
      </c>
      <c r="B72" s="278" t="s">
        <v>815</v>
      </c>
      <c r="C72" s="275"/>
      <c r="D72" s="274" t="s">
        <v>339</v>
      </c>
      <c r="E72" s="274">
        <v>1</v>
      </c>
      <c r="F72" s="417"/>
    </row>
    <row r="73" spans="1:6" s="51" customFormat="1" ht="12.75">
      <c r="A73" s="277">
        <v>58</v>
      </c>
      <c r="B73" s="278" t="s">
        <v>816</v>
      </c>
      <c r="C73" s="275"/>
      <c r="D73" s="274" t="s">
        <v>339</v>
      </c>
      <c r="E73" s="274">
        <v>1</v>
      </c>
      <c r="F73" s="417"/>
    </row>
    <row r="74" spans="1:6" s="51" customFormat="1" ht="12.75">
      <c r="A74" s="277">
        <v>59</v>
      </c>
      <c r="B74" s="278" t="s">
        <v>817</v>
      </c>
      <c r="C74" s="275"/>
      <c r="D74" s="274" t="s">
        <v>767</v>
      </c>
      <c r="E74" s="274">
        <v>2</v>
      </c>
      <c r="F74" s="417"/>
    </row>
    <row r="75" spans="1:6" s="51" customFormat="1" ht="25.5">
      <c r="A75" s="277"/>
      <c r="B75" s="275" t="s">
        <v>818</v>
      </c>
      <c r="C75" s="274"/>
      <c r="D75" s="274"/>
      <c r="E75" s="274"/>
      <c r="F75" s="417"/>
    </row>
    <row r="76" spans="1:6" s="51" customFormat="1" ht="12.75">
      <c r="A76" s="277">
        <v>60</v>
      </c>
      <c r="B76" s="278" t="s">
        <v>819</v>
      </c>
      <c r="C76" s="274"/>
      <c r="D76" s="274" t="s">
        <v>767</v>
      </c>
      <c r="E76" s="274">
        <v>1</v>
      </c>
      <c r="F76" s="417"/>
    </row>
    <row r="77" spans="1:6" s="51" customFormat="1" ht="12.75">
      <c r="A77" s="277">
        <v>61</v>
      </c>
      <c r="B77" s="278" t="s">
        <v>820</v>
      </c>
      <c r="C77" s="274"/>
      <c r="D77" s="274" t="s">
        <v>767</v>
      </c>
      <c r="E77" s="274">
        <v>1</v>
      </c>
      <c r="F77" s="417"/>
    </row>
    <row r="78" spans="1:6" s="51" customFormat="1" ht="12.75">
      <c r="A78" s="277">
        <v>62</v>
      </c>
      <c r="B78" s="278" t="s">
        <v>821</v>
      </c>
      <c r="C78" s="274"/>
      <c r="D78" s="274" t="s">
        <v>767</v>
      </c>
      <c r="E78" s="274">
        <v>1</v>
      </c>
      <c r="F78" s="417"/>
    </row>
    <row r="79" spans="1:6" s="51" customFormat="1" ht="12.75">
      <c r="A79" s="277">
        <v>63</v>
      </c>
      <c r="B79" s="278" t="s">
        <v>822</v>
      </c>
      <c r="C79" s="274" t="s">
        <v>823</v>
      </c>
      <c r="D79" s="274" t="s">
        <v>18</v>
      </c>
      <c r="E79" s="274">
        <v>5</v>
      </c>
      <c r="F79" s="417"/>
    </row>
    <row r="80" spans="1:6" s="51" customFormat="1" ht="12.75">
      <c r="A80" s="277">
        <v>64</v>
      </c>
      <c r="B80" s="278" t="s">
        <v>824</v>
      </c>
      <c r="C80" s="274" t="s">
        <v>823</v>
      </c>
      <c r="D80" s="274" t="s">
        <v>18</v>
      </c>
      <c r="E80" s="274">
        <v>10</v>
      </c>
      <c r="F80" s="417"/>
    </row>
    <row r="81" spans="1:6" s="51" customFormat="1" ht="12.75">
      <c r="A81" s="277">
        <v>65</v>
      </c>
      <c r="B81" s="278" t="s">
        <v>825</v>
      </c>
      <c r="C81" s="274"/>
      <c r="D81" s="274" t="s">
        <v>767</v>
      </c>
      <c r="E81" s="274">
        <v>2</v>
      </c>
      <c r="F81" s="417"/>
    </row>
    <row r="82" spans="1:6" s="51" customFormat="1" ht="12.75">
      <c r="A82" s="277">
        <v>66</v>
      </c>
      <c r="B82" s="278" t="s">
        <v>826</v>
      </c>
      <c r="C82" s="274"/>
      <c r="D82" s="274" t="s">
        <v>767</v>
      </c>
      <c r="E82" s="274">
        <v>2</v>
      </c>
      <c r="F82" s="417"/>
    </row>
    <row r="83" spans="1:6" s="51" customFormat="1" ht="25.5">
      <c r="A83" s="277">
        <v>67</v>
      </c>
      <c r="B83" s="278" t="s">
        <v>827</v>
      </c>
      <c r="C83" s="274"/>
      <c r="D83" s="274" t="s">
        <v>18</v>
      </c>
      <c r="E83" s="274">
        <v>8</v>
      </c>
      <c r="F83" s="417"/>
    </row>
    <row r="84" spans="1:6" s="51" customFormat="1" ht="25.5">
      <c r="A84" s="277">
        <v>68</v>
      </c>
      <c r="B84" s="278" t="s">
        <v>828</v>
      </c>
      <c r="C84" s="274"/>
      <c r="D84" s="274" t="s">
        <v>329</v>
      </c>
      <c r="E84" s="274">
        <v>1</v>
      </c>
      <c r="F84" s="417"/>
    </row>
    <row r="85" spans="1:6" s="51" customFormat="1" ht="25.5">
      <c r="A85" s="277">
        <v>69</v>
      </c>
      <c r="B85" s="278" t="s">
        <v>829</v>
      </c>
      <c r="C85" s="274"/>
      <c r="D85" s="274" t="s">
        <v>329</v>
      </c>
      <c r="E85" s="274">
        <v>1</v>
      </c>
      <c r="F85" s="417"/>
    </row>
    <row r="86" spans="1:6" s="51" customFormat="1" ht="12.75">
      <c r="A86" s="277"/>
      <c r="B86" s="280" t="s">
        <v>1046</v>
      </c>
      <c r="C86" s="274"/>
      <c r="D86" s="274"/>
      <c r="E86" s="274"/>
      <c r="F86" s="417"/>
    </row>
    <row r="87" spans="1:6" s="51" customFormat="1" ht="12.75">
      <c r="A87" s="277">
        <v>70</v>
      </c>
      <c r="B87" s="278" t="s">
        <v>830</v>
      </c>
      <c r="C87" s="274"/>
      <c r="D87" s="274" t="s">
        <v>18</v>
      </c>
      <c r="E87" s="274">
        <v>5</v>
      </c>
      <c r="F87" s="417"/>
    </row>
    <row r="88" spans="1:6" s="51" customFormat="1" ht="25.5">
      <c r="A88" s="277">
        <v>71</v>
      </c>
      <c r="B88" s="278" t="s">
        <v>831</v>
      </c>
      <c r="C88" s="274"/>
      <c r="D88" s="274" t="s">
        <v>329</v>
      </c>
      <c r="E88" s="274">
        <v>1</v>
      </c>
      <c r="F88" s="417"/>
    </row>
    <row r="89" spans="1:6" s="51" customFormat="1" ht="25.5">
      <c r="A89" s="277">
        <v>72</v>
      </c>
      <c r="B89" s="278" t="s">
        <v>832</v>
      </c>
      <c r="C89" s="274"/>
      <c r="D89" s="274" t="s">
        <v>329</v>
      </c>
      <c r="E89" s="274">
        <v>1</v>
      </c>
      <c r="F89" s="417"/>
    </row>
    <row r="90" spans="1:6" s="51" customFormat="1" ht="25.5">
      <c r="A90" s="277">
        <v>73</v>
      </c>
      <c r="B90" s="278" t="s">
        <v>833</v>
      </c>
      <c r="C90" s="274" t="s">
        <v>837</v>
      </c>
      <c r="D90" s="274" t="s">
        <v>18</v>
      </c>
      <c r="E90" s="274">
        <v>20</v>
      </c>
      <c r="F90" s="417"/>
    </row>
    <row r="91" spans="1:6" s="51" customFormat="1" ht="25.5">
      <c r="A91" s="277"/>
      <c r="B91" s="280" t="s">
        <v>1044</v>
      </c>
      <c r="C91" s="537"/>
      <c r="D91" s="537"/>
      <c r="E91" s="537"/>
      <c r="F91" s="417"/>
    </row>
    <row r="92" spans="1:6" s="51" customFormat="1" ht="12.75">
      <c r="A92" s="277"/>
      <c r="B92" s="278" t="s">
        <v>834</v>
      </c>
      <c r="C92" s="537"/>
      <c r="D92" s="537"/>
      <c r="E92" s="537"/>
      <c r="F92" s="417"/>
    </row>
    <row r="93" spans="1:6" s="51" customFormat="1" ht="25.5">
      <c r="A93" s="277"/>
      <c r="B93" s="278" t="s">
        <v>835</v>
      </c>
      <c r="C93" s="537"/>
      <c r="D93" s="537"/>
      <c r="E93" s="537"/>
      <c r="F93" s="417"/>
    </row>
    <row r="94" spans="1:6" s="51" customFormat="1" ht="12.75">
      <c r="A94" s="277"/>
      <c r="B94" s="303" t="s">
        <v>12</v>
      </c>
      <c r="C94" s="274"/>
      <c r="D94" s="274"/>
      <c r="E94" s="274"/>
      <c r="F94" s="417"/>
    </row>
    <row r="95" spans="1:6" s="51" customFormat="1" ht="102">
      <c r="A95" s="277"/>
      <c r="B95" s="14" t="s">
        <v>17</v>
      </c>
      <c r="C95" s="274"/>
      <c r="D95" s="274"/>
      <c r="E95" s="274"/>
      <c r="F95" s="417"/>
    </row>
    <row r="96" spans="1:6" ht="14.25" customHeight="1">
      <c r="A96" s="66"/>
      <c r="B96" s="67" t="s">
        <v>19</v>
      </c>
      <c r="C96" s="66"/>
      <c r="D96" s="66"/>
      <c r="E96" s="68"/>
      <c r="F96" s="454"/>
    </row>
    <row r="97" spans="1:5" ht="15.75">
      <c r="A97" s="447"/>
      <c r="B97" s="452"/>
      <c r="C97" s="452"/>
      <c r="D97" s="376"/>
      <c r="E97" s="376"/>
    </row>
    <row r="98" spans="1:5" ht="15.75">
      <c r="A98" s="43"/>
      <c r="B98" s="144"/>
      <c r="C98" s="144"/>
      <c r="D98" s="43"/>
      <c r="E98" s="43"/>
    </row>
    <row r="99" spans="1:5" ht="15.75">
      <c r="A99" s="43"/>
      <c r="B99" s="43"/>
      <c r="C99" s="43"/>
      <c r="D99" s="43"/>
      <c r="E99" s="43"/>
    </row>
    <row r="100" ht="15.75">
      <c r="A100" s="73"/>
    </row>
    <row r="101" spans="2:5" ht="15.75">
      <c r="B101" s="54"/>
      <c r="C101" s="54"/>
      <c r="D101" s="54"/>
      <c r="E101" s="54"/>
    </row>
  </sheetData>
  <sheetProtection/>
  <mergeCells count="16">
    <mergeCell ref="F9:F10"/>
    <mergeCell ref="A1:E1"/>
    <mergeCell ref="A2:E2"/>
    <mergeCell ref="A3:E3"/>
    <mergeCell ref="A4:E4"/>
    <mergeCell ref="A5:E5"/>
    <mergeCell ref="A6:E6"/>
    <mergeCell ref="C9:C10"/>
    <mergeCell ref="A7:E7"/>
    <mergeCell ref="A9:A10"/>
    <mergeCell ref="B9:B10"/>
    <mergeCell ref="C91:C93"/>
    <mergeCell ref="D91:D93"/>
    <mergeCell ref="E91:E93"/>
    <mergeCell ref="D9:D10"/>
    <mergeCell ref="E9:E10"/>
  </mergeCells>
  <printOptions/>
  <pageMargins left="0.25" right="0.25" top="0.75" bottom="0.75" header="0.3" footer="0.3"/>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9" tint="-0.4999699890613556"/>
  </sheetPr>
  <dimension ref="A1:E61"/>
  <sheetViews>
    <sheetView showZeros="0" zoomScalePageLayoutView="0" workbookViewId="0" topLeftCell="A1">
      <selection activeCell="E33" sqref="A1:E33"/>
    </sheetView>
  </sheetViews>
  <sheetFormatPr defaultColWidth="11.421875" defaultRowHeight="15"/>
  <cols>
    <col min="1" max="1" width="3.8515625" style="4" customWidth="1"/>
    <col min="2" max="2" width="40.421875" style="4" customWidth="1"/>
    <col min="3" max="4" width="12.7109375" style="4" customWidth="1"/>
    <col min="5" max="5" width="12.7109375" style="3" customWidth="1"/>
    <col min="6" max="16384" width="11.421875" style="3" customWidth="1"/>
  </cols>
  <sheetData>
    <row r="1" spans="1:4" ht="18" customHeight="1">
      <c r="A1" s="501" t="s">
        <v>1328</v>
      </c>
      <c r="B1" s="501"/>
      <c r="C1" s="501"/>
      <c r="D1" s="501"/>
    </row>
    <row r="2" spans="1:4" ht="15.75" customHeight="1">
      <c r="A2" s="509" t="s">
        <v>492</v>
      </c>
      <c r="B2" s="509"/>
      <c r="C2" s="509"/>
      <c r="D2" s="509"/>
    </row>
    <row r="3" spans="1:4" ht="15.75">
      <c r="A3" s="510" t="s">
        <v>20</v>
      </c>
      <c r="B3" s="510"/>
      <c r="C3" s="510"/>
      <c r="D3" s="510"/>
    </row>
    <row r="4" spans="1:4" ht="32.25" customHeight="1">
      <c r="A4" s="498" t="s">
        <v>286</v>
      </c>
      <c r="B4" s="498"/>
      <c r="C4" s="498"/>
      <c r="D4" s="498"/>
    </row>
    <row r="5" spans="1:4" ht="30.75" customHeight="1">
      <c r="A5" s="498" t="s">
        <v>287</v>
      </c>
      <c r="B5" s="498"/>
      <c r="C5" s="498"/>
      <c r="D5" s="498"/>
    </row>
    <row r="6" spans="1:4" ht="15.75" customHeight="1">
      <c r="A6" s="498" t="s">
        <v>288</v>
      </c>
      <c r="B6" s="498"/>
      <c r="C6" s="498"/>
      <c r="D6" s="498"/>
    </row>
    <row r="7" spans="1:4" ht="15.75" customHeight="1">
      <c r="A7" s="498" t="s">
        <v>289</v>
      </c>
      <c r="B7" s="498"/>
      <c r="C7" s="498"/>
      <c r="D7" s="498"/>
    </row>
    <row r="8" spans="1:4" ht="15.75">
      <c r="A8" s="5"/>
      <c r="B8" s="5"/>
      <c r="C8" s="5"/>
      <c r="D8" s="5"/>
    </row>
    <row r="9" spans="1:5" s="24" customFormat="1" ht="15.75" customHeight="1">
      <c r="A9" s="499" t="s">
        <v>21</v>
      </c>
      <c r="B9" s="499" t="s">
        <v>22</v>
      </c>
      <c r="C9" s="499" t="s">
        <v>23</v>
      </c>
      <c r="D9" s="500" t="s">
        <v>24</v>
      </c>
      <c r="E9" s="500" t="s">
        <v>1316</v>
      </c>
    </row>
    <row r="10" spans="1:5" s="24" customFormat="1" ht="71.25" customHeight="1">
      <c r="A10" s="499"/>
      <c r="B10" s="499"/>
      <c r="C10" s="499"/>
      <c r="D10" s="500"/>
      <c r="E10" s="500"/>
    </row>
    <row r="11" spans="1:5" s="23" customFormat="1" ht="12.75">
      <c r="A11" s="2">
        <v>1</v>
      </c>
      <c r="B11" s="2">
        <v>2</v>
      </c>
      <c r="C11" s="2">
        <v>3</v>
      </c>
      <c r="D11" s="375">
        <v>4</v>
      </c>
      <c r="E11" s="375">
        <v>5</v>
      </c>
    </row>
    <row r="12" spans="1:5" s="21" customFormat="1" ht="12.75">
      <c r="A12" s="455"/>
      <c r="B12" s="456" t="s">
        <v>270</v>
      </c>
      <c r="C12" s="457"/>
      <c r="D12" s="329"/>
      <c r="E12" s="412"/>
    </row>
    <row r="13" spans="1:5" s="21" customFormat="1" ht="12.75">
      <c r="A13" s="455">
        <v>1</v>
      </c>
      <c r="B13" s="458" t="s">
        <v>1071</v>
      </c>
      <c r="C13" s="459" t="s">
        <v>18</v>
      </c>
      <c r="D13" s="330">
        <v>95</v>
      </c>
      <c r="E13" s="412"/>
    </row>
    <row r="14" spans="1:5" s="21" customFormat="1" ht="12.75">
      <c r="A14" s="455">
        <v>2</v>
      </c>
      <c r="B14" s="458" t="s">
        <v>1072</v>
      </c>
      <c r="C14" s="459" t="s">
        <v>18</v>
      </c>
      <c r="D14" s="330">
        <v>234</v>
      </c>
      <c r="E14" s="412"/>
    </row>
    <row r="15" spans="1:5" s="21" customFormat="1" ht="12.75">
      <c r="A15" s="455">
        <v>3</v>
      </c>
      <c r="B15" s="458" t="s">
        <v>1073</v>
      </c>
      <c r="C15" s="459" t="s">
        <v>18</v>
      </c>
      <c r="D15" s="330">
        <v>600</v>
      </c>
      <c r="E15" s="412"/>
    </row>
    <row r="16" spans="1:5" s="21" customFormat="1" ht="12.75">
      <c r="A16" s="455">
        <v>4</v>
      </c>
      <c r="B16" s="458" t="s">
        <v>1074</v>
      </c>
      <c r="C16" s="459" t="s">
        <v>18</v>
      </c>
      <c r="D16" s="330">
        <v>100</v>
      </c>
      <c r="E16" s="412"/>
    </row>
    <row r="17" spans="1:5" s="21" customFormat="1" ht="12.75">
      <c r="A17" s="455">
        <v>5</v>
      </c>
      <c r="B17" s="458" t="s">
        <v>1075</v>
      </c>
      <c r="C17" s="459" t="s">
        <v>18</v>
      </c>
      <c r="D17" s="330">
        <v>150</v>
      </c>
      <c r="E17" s="412"/>
    </row>
    <row r="18" spans="1:5" s="21" customFormat="1" ht="12.75">
      <c r="A18" s="455">
        <v>6</v>
      </c>
      <c r="B18" s="458" t="s">
        <v>1076</v>
      </c>
      <c r="C18" s="459" t="s">
        <v>18</v>
      </c>
      <c r="D18" s="330">
        <v>18</v>
      </c>
      <c r="E18" s="412"/>
    </row>
    <row r="19" spans="1:5" s="21" customFormat="1" ht="12.75">
      <c r="A19" s="455">
        <v>7</v>
      </c>
      <c r="B19" s="458" t="s">
        <v>1077</v>
      </c>
      <c r="C19" s="459" t="s">
        <v>14</v>
      </c>
      <c r="D19" s="330">
        <v>2</v>
      </c>
      <c r="E19" s="412"/>
    </row>
    <row r="20" spans="1:5" s="21" customFormat="1" ht="12.75">
      <c r="A20" s="455">
        <v>8</v>
      </c>
      <c r="B20" s="458" t="s">
        <v>1078</v>
      </c>
      <c r="C20" s="459" t="s">
        <v>14</v>
      </c>
      <c r="D20" s="330">
        <v>2</v>
      </c>
      <c r="E20" s="412"/>
    </row>
    <row r="21" spans="1:5" s="51" customFormat="1" ht="12.75">
      <c r="A21" s="455">
        <v>9</v>
      </c>
      <c r="B21" s="458" t="s">
        <v>1079</v>
      </c>
      <c r="C21" s="459" t="s">
        <v>14</v>
      </c>
      <c r="D21" s="330">
        <v>2</v>
      </c>
      <c r="E21" s="417"/>
    </row>
    <row r="22" spans="1:5" s="21" customFormat="1" ht="12.75">
      <c r="A22" s="455">
        <v>10</v>
      </c>
      <c r="B22" s="458" t="s">
        <v>1080</v>
      </c>
      <c r="C22" s="459" t="s">
        <v>14</v>
      </c>
      <c r="D22" s="330">
        <v>2</v>
      </c>
      <c r="E22" s="412"/>
    </row>
    <row r="23" spans="1:5" s="21" customFormat="1" ht="12.75">
      <c r="A23" s="455">
        <v>11</v>
      </c>
      <c r="B23" s="458" t="s">
        <v>1081</v>
      </c>
      <c r="C23" s="459" t="s">
        <v>14</v>
      </c>
      <c r="D23" s="330">
        <v>2</v>
      </c>
      <c r="E23" s="412"/>
    </row>
    <row r="24" spans="1:5" s="21" customFormat="1" ht="12.75">
      <c r="A24" s="455">
        <v>12</v>
      </c>
      <c r="B24" s="458" t="s">
        <v>1082</v>
      </c>
      <c r="C24" s="459" t="s">
        <v>14</v>
      </c>
      <c r="D24" s="330">
        <v>2</v>
      </c>
      <c r="E24" s="412"/>
    </row>
    <row r="25" spans="1:5" s="21" customFormat="1" ht="12.75">
      <c r="A25" s="455">
        <v>13</v>
      </c>
      <c r="B25" s="458" t="s">
        <v>1083</v>
      </c>
      <c r="C25" s="459" t="s">
        <v>14</v>
      </c>
      <c r="D25" s="330">
        <v>2</v>
      </c>
      <c r="E25" s="412"/>
    </row>
    <row r="26" spans="1:5" s="21" customFormat="1" ht="12.75">
      <c r="A26" s="455">
        <v>14</v>
      </c>
      <c r="B26" s="458" t="s">
        <v>1084</v>
      </c>
      <c r="C26" s="459" t="s">
        <v>14</v>
      </c>
      <c r="D26" s="330">
        <v>2</v>
      </c>
      <c r="E26" s="412"/>
    </row>
    <row r="27" spans="1:5" s="21" customFormat="1" ht="12.75">
      <c r="A27" s="455">
        <v>15</v>
      </c>
      <c r="B27" s="458" t="s">
        <v>1016</v>
      </c>
      <c r="C27" s="459" t="s">
        <v>18</v>
      </c>
      <c r="D27" s="330">
        <v>100</v>
      </c>
      <c r="E27" s="412"/>
    </row>
    <row r="28" spans="1:5" s="21" customFormat="1" ht="12.75">
      <c r="A28" s="455">
        <v>16</v>
      </c>
      <c r="B28" s="458" t="s">
        <v>1085</v>
      </c>
      <c r="C28" s="459" t="s">
        <v>18</v>
      </c>
      <c r="D28" s="330">
        <v>95</v>
      </c>
      <c r="E28" s="412"/>
    </row>
    <row r="29" spans="1:5" s="21" customFormat="1" ht="12.75">
      <c r="A29" s="455">
        <v>17</v>
      </c>
      <c r="B29" s="458" t="s">
        <v>1086</v>
      </c>
      <c r="C29" s="459" t="s">
        <v>10</v>
      </c>
      <c r="D29" s="330">
        <v>4</v>
      </c>
      <c r="E29" s="412"/>
    </row>
    <row r="30" spans="1:5" s="21" customFormat="1" ht="12.75">
      <c r="A30" s="455">
        <v>18</v>
      </c>
      <c r="B30" s="458" t="s">
        <v>1087</v>
      </c>
      <c r="C30" s="459" t="s">
        <v>16</v>
      </c>
      <c r="D30" s="330">
        <v>25</v>
      </c>
      <c r="E30" s="412"/>
    </row>
    <row r="31" spans="1:5" s="21" customFormat="1" ht="25.5">
      <c r="A31" s="455">
        <v>19</v>
      </c>
      <c r="B31" s="458" t="s">
        <v>1088</v>
      </c>
      <c r="C31" s="459" t="s">
        <v>14</v>
      </c>
      <c r="D31" s="330">
        <v>2</v>
      </c>
      <c r="E31" s="423"/>
    </row>
    <row r="32" spans="1:5" s="21" customFormat="1" ht="24" customHeight="1">
      <c r="A32" s="15"/>
      <c r="B32" s="16" t="s">
        <v>19</v>
      </c>
      <c r="C32" s="15"/>
      <c r="D32" s="17"/>
      <c r="E32" s="412"/>
    </row>
    <row r="33" spans="1:4" ht="15.75">
      <c r="A33" s="420"/>
      <c r="B33" s="229"/>
      <c r="C33" s="421"/>
      <c r="D33" s="421"/>
    </row>
    <row r="34" spans="1:4" ht="15.75">
      <c r="A34" s="43"/>
      <c r="B34" s="144"/>
      <c r="C34" s="43"/>
      <c r="D34" s="43"/>
    </row>
    <row r="35" spans="1:4" ht="15.75">
      <c r="A35" s="43"/>
      <c r="B35" s="43"/>
      <c r="C35" s="43"/>
      <c r="D35" s="43"/>
    </row>
    <row r="36" ht="15.75">
      <c r="A36" s="8"/>
    </row>
    <row r="37" spans="2:4" ht="15.75">
      <c r="B37" s="3"/>
      <c r="C37" s="3"/>
      <c r="D37" s="3"/>
    </row>
    <row r="47" spans="1:4" ht="15.75">
      <c r="A47" s="3"/>
      <c r="B47" s="3"/>
      <c r="C47" s="3"/>
      <c r="D47" s="3"/>
    </row>
    <row r="48" spans="1:4" ht="15.75">
      <c r="A48" s="3"/>
      <c r="B48" s="3"/>
      <c r="C48" s="3"/>
      <c r="D48" s="3"/>
    </row>
    <row r="49" spans="1:4" ht="15.75">
      <c r="A49" s="3"/>
      <c r="B49" s="3"/>
      <c r="C49" s="3"/>
      <c r="D49" s="3"/>
    </row>
    <row r="50" spans="1:4" ht="15.75">
      <c r="A50" s="3"/>
      <c r="B50" s="3"/>
      <c r="C50" s="3"/>
      <c r="D50" s="3"/>
    </row>
    <row r="51" spans="1:4" ht="15.75">
      <c r="A51" s="3"/>
      <c r="B51" s="3"/>
      <c r="C51" s="3"/>
      <c r="D51" s="3"/>
    </row>
    <row r="52" spans="1:4" ht="15.75">
      <c r="A52" s="3"/>
      <c r="B52" s="3"/>
      <c r="C52" s="3"/>
      <c r="D52" s="3"/>
    </row>
    <row r="53" spans="1:4" ht="15.75">
      <c r="A53" s="3"/>
      <c r="B53" s="3"/>
      <c r="C53" s="3"/>
      <c r="D53" s="3"/>
    </row>
    <row r="54" spans="1:4" ht="15.75">
      <c r="A54" s="3"/>
      <c r="B54" s="3"/>
      <c r="C54" s="3"/>
      <c r="D54" s="3"/>
    </row>
    <row r="55" spans="1:4" ht="15.75">
      <c r="A55" s="3"/>
      <c r="B55" s="3"/>
      <c r="C55" s="3"/>
      <c r="D55" s="3"/>
    </row>
    <row r="56" spans="1:4" ht="15.75">
      <c r="A56" s="3"/>
      <c r="B56" s="3"/>
      <c r="C56" s="3"/>
      <c r="D56" s="3"/>
    </row>
    <row r="57" spans="1:4" ht="15.75">
      <c r="A57" s="3"/>
      <c r="B57" s="3"/>
      <c r="C57" s="3"/>
      <c r="D57" s="3"/>
    </row>
    <row r="58" spans="1:4" ht="15.75">
      <c r="A58" s="3"/>
      <c r="B58" s="3"/>
      <c r="C58" s="3"/>
      <c r="D58" s="3"/>
    </row>
    <row r="61" spans="1:4" ht="15.75">
      <c r="A61" s="3"/>
      <c r="B61" s="3"/>
      <c r="C61" s="3"/>
      <c r="D61" s="3"/>
    </row>
  </sheetData>
  <sheetProtection/>
  <mergeCells count="12">
    <mergeCell ref="E9:E10"/>
    <mergeCell ref="A7:D7"/>
    <mergeCell ref="A9:A10"/>
    <mergeCell ref="B9:B10"/>
    <mergeCell ref="C9:C10"/>
    <mergeCell ref="D9:D10"/>
    <mergeCell ref="A1:D1"/>
    <mergeCell ref="A2:D2"/>
    <mergeCell ref="A3:D3"/>
    <mergeCell ref="A4:D4"/>
    <mergeCell ref="A5:D5"/>
    <mergeCell ref="A6:D6"/>
  </mergeCells>
  <printOptions/>
  <pageMargins left="0.7086614173228347" right="0.7086614173228347" top="0.7480314960629921" bottom="0.7480314960629921" header="0.31496062992125984" footer="0.31496062992125984"/>
  <pageSetup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tabColor theme="9"/>
    <pageSetUpPr fitToPage="1"/>
  </sheetPr>
  <dimension ref="A1:F154"/>
  <sheetViews>
    <sheetView showZeros="0" zoomScalePageLayoutView="0" workbookViewId="0" topLeftCell="A163">
      <selection activeCell="E150" sqref="A1:E150"/>
    </sheetView>
  </sheetViews>
  <sheetFormatPr defaultColWidth="11.421875" defaultRowHeight="15"/>
  <cols>
    <col min="1" max="1" width="6.421875" style="52" customWidth="1"/>
    <col min="2" max="2" width="39.421875" style="77" customWidth="1"/>
    <col min="3" max="5" width="11.57421875" style="52" customWidth="1"/>
    <col min="6" max="6" width="14.00390625" style="51" customWidth="1"/>
    <col min="7" max="16384" width="11.421875" style="51" customWidth="1"/>
  </cols>
  <sheetData>
    <row r="1" spans="1:5" ht="12.75" customHeight="1">
      <c r="A1" s="501" t="s">
        <v>1317</v>
      </c>
      <c r="B1" s="501"/>
      <c r="C1" s="501"/>
      <c r="D1" s="501"/>
      <c r="E1" s="501"/>
    </row>
    <row r="2" spans="1:5" ht="15.75" customHeight="1">
      <c r="A2" s="504" t="s">
        <v>282</v>
      </c>
      <c r="B2" s="504"/>
      <c r="C2" s="504"/>
      <c r="D2" s="504"/>
      <c r="E2" s="504"/>
    </row>
    <row r="3" spans="1:5" ht="12.75">
      <c r="A3" s="505" t="s">
        <v>20</v>
      </c>
      <c r="B3" s="505"/>
      <c r="C3" s="505"/>
      <c r="D3" s="505"/>
      <c r="E3" s="505"/>
    </row>
    <row r="4" spans="1:5" ht="32.25" customHeight="1">
      <c r="A4" s="498" t="s">
        <v>286</v>
      </c>
      <c r="B4" s="498"/>
      <c r="C4" s="498"/>
      <c r="D4" s="498"/>
      <c r="E4" s="498"/>
    </row>
    <row r="5" spans="1:5" ht="30.75" customHeight="1">
      <c r="A5" s="498" t="s">
        <v>287</v>
      </c>
      <c r="B5" s="498"/>
      <c r="C5" s="498"/>
      <c r="D5" s="498"/>
      <c r="E5" s="498"/>
    </row>
    <row r="6" spans="1:5" ht="15.75" customHeight="1">
      <c r="A6" s="498" t="s">
        <v>288</v>
      </c>
      <c r="B6" s="498"/>
      <c r="C6" s="498"/>
      <c r="D6" s="498"/>
      <c r="E6" s="498"/>
    </row>
    <row r="7" spans="1:5" ht="15.75" customHeight="1">
      <c r="A7" s="498" t="s">
        <v>289</v>
      </c>
      <c r="B7" s="498"/>
      <c r="C7" s="498"/>
      <c r="D7" s="498"/>
      <c r="E7" s="498"/>
    </row>
    <row r="8" spans="1:5" ht="12.75">
      <c r="A8" s="75"/>
      <c r="B8" s="126"/>
      <c r="C8" s="75"/>
      <c r="D8" s="75"/>
      <c r="E8" s="75"/>
    </row>
    <row r="9" spans="1:5" ht="15.75" customHeight="1">
      <c r="A9" s="499" t="s">
        <v>21</v>
      </c>
      <c r="B9" s="499" t="s">
        <v>22</v>
      </c>
      <c r="C9" s="499" t="s">
        <v>23</v>
      </c>
      <c r="D9" s="500" t="s">
        <v>24</v>
      </c>
      <c r="E9" s="500" t="s">
        <v>1316</v>
      </c>
    </row>
    <row r="10" spans="1:5" ht="71.25" customHeight="1">
      <c r="A10" s="499"/>
      <c r="B10" s="499"/>
      <c r="C10" s="499"/>
      <c r="D10" s="500"/>
      <c r="E10" s="500"/>
    </row>
    <row r="11" spans="1:5" ht="12.75">
      <c r="A11" s="2">
        <v>1</v>
      </c>
      <c r="B11" s="2">
        <v>2</v>
      </c>
      <c r="C11" s="2">
        <v>3</v>
      </c>
      <c r="D11" s="375">
        <v>4</v>
      </c>
      <c r="E11" s="375">
        <v>5</v>
      </c>
    </row>
    <row r="12" spans="1:5" ht="15.75" customHeight="1">
      <c r="A12" s="125"/>
      <c r="B12" s="78"/>
      <c r="C12" s="125"/>
      <c r="D12" s="125"/>
      <c r="E12" s="365"/>
    </row>
    <row r="13" spans="1:5" ht="25.5">
      <c r="A13" s="305"/>
      <c r="B13" s="306" t="s">
        <v>270</v>
      </c>
      <c r="C13" s="307"/>
      <c r="D13" s="308"/>
      <c r="E13" s="367"/>
    </row>
    <row r="14" spans="1:5" ht="12.75">
      <c r="A14" s="309" t="s">
        <v>38</v>
      </c>
      <c r="B14" s="310" t="s">
        <v>59</v>
      </c>
      <c r="C14" s="311" t="s">
        <v>18</v>
      </c>
      <c r="D14" s="312">
        <v>2323</v>
      </c>
      <c r="E14" s="47"/>
    </row>
    <row r="15" spans="1:5" ht="12.75">
      <c r="A15" s="309" t="s">
        <v>39</v>
      </c>
      <c r="B15" s="310" t="s">
        <v>60</v>
      </c>
      <c r="C15" s="311" t="s">
        <v>14</v>
      </c>
      <c r="D15" s="313">
        <v>1</v>
      </c>
      <c r="E15" s="47"/>
    </row>
    <row r="16" spans="1:5" ht="12.75">
      <c r="A16" s="309" t="s">
        <v>40</v>
      </c>
      <c r="B16" s="310" t="s">
        <v>61</v>
      </c>
      <c r="C16" s="311" t="s">
        <v>14</v>
      </c>
      <c r="D16" s="313">
        <v>1</v>
      </c>
      <c r="E16" s="47"/>
    </row>
    <row r="17" spans="1:5" ht="12.75">
      <c r="A17" s="309" t="s">
        <v>41</v>
      </c>
      <c r="B17" s="310" t="s">
        <v>62</v>
      </c>
      <c r="C17" s="311" t="s">
        <v>63</v>
      </c>
      <c r="D17" s="313">
        <v>60</v>
      </c>
      <c r="E17" s="47"/>
    </row>
    <row r="18" spans="1:5" ht="21" customHeight="1">
      <c r="A18" s="309" t="s">
        <v>42</v>
      </c>
      <c r="B18" s="310" t="s">
        <v>64</v>
      </c>
      <c r="C18" s="311" t="s">
        <v>63</v>
      </c>
      <c r="D18" s="313">
        <v>60</v>
      </c>
      <c r="E18" s="47"/>
    </row>
    <row r="19" spans="1:5" s="87" customFormat="1" ht="63.75">
      <c r="A19" s="309" t="s">
        <v>168</v>
      </c>
      <c r="B19" s="310" t="s">
        <v>271</v>
      </c>
      <c r="C19" s="311" t="s">
        <v>14</v>
      </c>
      <c r="D19" s="313">
        <v>1</v>
      </c>
      <c r="E19" s="47"/>
    </row>
    <row r="20" spans="1:5" ht="12.75">
      <c r="A20" s="309" t="s">
        <v>169</v>
      </c>
      <c r="B20" s="310" t="s">
        <v>1089</v>
      </c>
      <c r="C20" s="311" t="s">
        <v>14</v>
      </c>
      <c r="D20" s="313">
        <v>1</v>
      </c>
      <c r="E20" s="47"/>
    </row>
    <row r="21" spans="1:5" s="87" customFormat="1" ht="12.75">
      <c r="A21" s="309"/>
      <c r="B21" s="314" t="s">
        <v>272</v>
      </c>
      <c r="C21" s="315"/>
      <c r="D21" s="316">
        <v>0</v>
      </c>
      <c r="E21" s="368"/>
    </row>
    <row r="22" spans="1:5" s="87" customFormat="1" ht="12.75">
      <c r="A22" s="309"/>
      <c r="B22" s="306" t="s">
        <v>1090</v>
      </c>
      <c r="C22" s="307"/>
      <c r="D22" s="318">
        <v>0</v>
      </c>
      <c r="E22" s="369"/>
    </row>
    <row r="23" spans="1:5" s="87" customFormat="1" ht="25.5">
      <c r="A23" s="309" t="s">
        <v>43</v>
      </c>
      <c r="B23" s="310" t="s">
        <v>65</v>
      </c>
      <c r="C23" s="311" t="s">
        <v>353</v>
      </c>
      <c r="D23" s="312">
        <v>2392.7999999999997</v>
      </c>
      <c r="E23" s="47"/>
    </row>
    <row r="24" spans="1:5" s="87" customFormat="1" ht="12.75">
      <c r="A24" s="309" t="s">
        <v>44</v>
      </c>
      <c r="B24" s="310" t="s">
        <v>66</v>
      </c>
      <c r="C24" s="311" t="s">
        <v>18</v>
      </c>
      <c r="D24" s="312">
        <v>443.3</v>
      </c>
      <c r="E24" s="47"/>
    </row>
    <row r="25" spans="1:5" s="87" customFormat="1" ht="14.25">
      <c r="A25" s="309" t="s">
        <v>45</v>
      </c>
      <c r="B25" s="310" t="s">
        <v>67</v>
      </c>
      <c r="C25" s="311" t="s">
        <v>353</v>
      </c>
      <c r="D25" s="312">
        <v>894.3000000000001</v>
      </c>
      <c r="E25" s="47"/>
    </row>
    <row r="26" spans="1:5" s="87" customFormat="1" ht="38.25">
      <c r="A26" s="309" t="s">
        <v>46</v>
      </c>
      <c r="B26" s="310" t="s">
        <v>1091</v>
      </c>
      <c r="C26" s="311" t="s">
        <v>353</v>
      </c>
      <c r="D26" s="312">
        <v>715.1999999999999</v>
      </c>
      <c r="E26" s="47"/>
    </row>
    <row r="27" spans="1:5" ht="38.25">
      <c r="A27" s="309" t="s">
        <v>47</v>
      </c>
      <c r="B27" s="310" t="s">
        <v>1092</v>
      </c>
      <c r="C27" s="311" t="s">
        <v>353</v>
      </c>
      <c r="D27" s="312">
        <v>11312.4</v>
      </c>
      <c r="E27" s="47"/>
    </row>
    <row r="28" spans="1:5" ht="25.5">
      <c r="A28" s="309" t="s">
        <v>48</v>
      </c>
      <c r="B28" s="310" t="s">
        <v>1093</v>
      </c>
      <c r="C28" s="311" t="s">
        <v>353</v>
      </c>
      <c r="D28" s="312">
        <v>6576</v>
      </c>
      <c r="E28" s="47"/>
    </row>
    <row r="29" spans="1:5" ht="25.5">
      <c r="A29" s="309" t="s">
        <v>49</v>
      </c>
      <c r="B29" s="310" t="s">
        <v>68</v>
      </c>
      <c r="C29" s="311" t="s">
        <v>25</v>
      </c>
      <c r="D29" s="313">
        <f>489+3</f>
        <v>492</v>
      </c>
      <c r="E29" s="47"/>
    </row>
    <row r="30" spans="1:5" ht="25.5">
      <c r="A30" s="309" t="s">
        <v>50</v>
      </c>
      <c r="B30" s="310" t="s">
        <v>1094</v>
      </c>
      <c r="C30" s="311" t="s">
        <v>353</v>
      </c>
      <c r="D30" s="313">
        <f>3801+630</f>
        <v>4431</v>
      </c>
      <c r="E30" s="47"/>
    </row>
    <row r="31" spans="1:5" ht="12.75">
      <c r="A31" s="309" t="s">
        <v>51</v>
      </c>
      <c r="B31" s="310" t="s">
        <v>1095</v>
      </c>
      <c r="C31" s="311" t="s">
        <v>18</v>
      </c>
      <c r="D31" s="312">
        <v>135.3</v>
      </c>
      <c r="E31" s="47"/>
    </row>
    <row r="32" spans="1:5" ht="25.5">
      <c r="A32" s="309" t="s">
        <v>52</v>
      </c>
      <c r="B32" s="310" t="s">
        <v>1096</v>
      </c>
      <c r="C32" s="311" t="s">
        <v>18</v>
      </c>
      <c r="D32" s="312">
        <v>219.64999999999998</v>
      </c>
      <c r="E32" s="47"/>
    </row>
    <row r="33" spans="1:5" ht="25.5">
      <c r="A33" s="309" t="s">
        <v>53</v>
      </c>
      <c r="B33" s="310" t="s">
        <v>69</v>
      </c>
      <c r="C33" s="311" t="s">
        <v>18</v>
      </c>
      <c r="D33" s="312">
        <v>402.15000000000003</v>
      </c>
      <c r="E33" s="47"/>
    </row>
    <row r="34" spans="1:5" ht="38.25">
      <c r="A34" s="309" t="s">
        <v>54</v>
      </c>
      <c r="B34" s="310" t="s">
        <v>70</v>
      </c>
      <c r="C34" s="311" t="s">
        <v>25</v>
      </c>
      <c r="D34" s="313">
        <v>406</v>
      </c>
      <c r="E34" s="47"/>
    </row>
    <row r="35" spans="1:5" ht="38.25">
      <c r="A35" s="309" t="s">
        <v>55</v>
      </c>
      <c r="B35" s="310" t="s">
        <v>1097</v>
      </c>
      <c r="C35" s="311" t="s">
        <v>354</v>
      </c>
      <c r="D35" s="312">
        <v>731.913</v>
      </c>
      <c r="E35" s="47"/>
    </row>
    <row r="36" spans="1:5" ht="38.25">
      <c r="A36" s="309" t="s">
        <v>56</v>
      </c>
      <c r="B36" s="310" t="s">
        <v>71</v>
      </c>
      <c r="C36" s="311" t="s">
        <v>18</v>
      </c>
      <c r="D36" s="312">
        <v>193.2</v>
      </c>
      <c r="E36" s="47"/>
    </row>
    <row r="37" spans="1:5" ht="38.25">
      <c r="A37" s="309" t="s">
        <v>57</v>
      </c>
      <c r="B37" s="310" t="s">
        <v>72</v>
      </c>
      <c r="C37" s="311" t="s">
        <v>18</v>
      </c>
      <c r="D37" s="312">
        <v>566.4</v>
      </c>
      <c r="E37" s="47"/>
    </row>
    <row r="38" spans="1:5" ht="38.25">
      <c r="A38" s="309" t="s">
        <v>58</v>
      </c>
      <c r="B38" s="310" t="s">
        <v>1098</v>
      </c>
      <c r="C38" s="311" t="s">
        <v>354</v>
      </c>
      <c r="D38" s="312">
        <v>19.994</v>
      </c>
      <c r="E38" s="47"/>
    </row>
    <row r="39" spans="1:5" s="87" customFormat="1" ht="25.5">
      <c r="A39" s="309" t="s">
        <v>173</v>
      </c>
      <c r="B39" s="310" t="s">
        <v>1099</v>
      </c>
      <c r="C39" s="311" t="s">
        <v>25</v>
      </c>
      <c r="D39" s="312">
        <v>3</v>
      </c>
      <c r="E39" s="47"/>
    </row>
    <row r="40" spans="1:5" ht="25.5">
      <c r="A40" s="309" t="s">
        <v>174</v>
      </c>
      <c r="B40" s="310" t="s">
        <v>1100</v>
      </c>
      <c r="C40" s="311" t="s">
        <v>25</v>
      </c>
      <c r="D40" s="312">
        <v>1</v>
      </c>
      <c r="E40" s="47"/>
    </row>
    <row r="41" spans="1:5" s="87" customFormat="1" ht="25.5">
      <c r="A41" s="309" t="s">
        <v>175</v>
      </c>
      <c r="B41" s="310" t="s">
        <v>73</v>
      </c>
      <c r="C41" s="311" t="s">
        <v>354</v>
      </c>
      <c r="D41" s="312">
        <v>15882.870300000004</v>
      </c>
      <c r="E41" s="47"/>
    </row>
    <row r="42" spans="1:5" ht="12.75">
      <c r="A42" s="309"/>
      <c r="B42" s="314" t="s">
        <v>273</v>
      </c>
      <c r="C42" s="307"/>
      <c r="D42" s="318">
        <v>0</v>
      </c>
      <c r="E42" s="369"/>
    </row>
    <row r="43" spans="1:5" ht="12.75">
      <c r="A43" s="309"/>
      <c r="B43" s="306" t="s">
        <v>74</v>
      </c>
      <c r="C43" s="307"/>
      <c r="D43" s="318">
        <v>0</v>
      </c>
      <c r="E43" s="369"/>
    </row>
    <row r="44" spans="1:5" ht="38.25">
      <c r="A44" s="309" t="s">
        <v>75</v>
      </c>
      <c r="B44" s="310" t="s">
        <v>76</v>
      </c>
      <c r="C44" s="311" t="s">
        <v>14</v>
      </c>
      <c r="D44" s="313">
        <v>117</v>
      </c>
      <c r="E44" s="47"/>
    </row>
    <row r="45" spans="1:5" ht="63.75">
      <c r="A45" s="309" t="s">
        <v>77</v>
      </c>
      <c r="B45" s="310" t="s">
        <v>1101</v>
      </c>
      <c r="C45" s="311" t="s">
        <v>354</v>
      </c>
      <c r="D45" s="312">
        <v>15161.412</v>
      </c>
      <c r="E45" s="47"/>
    </row>
    <row r="46" spans="1:5" ht="14.25">
      <c r="A46" s="309" t="s">
        <v>78</v>
      </c>
      <c r="B46" s="310" t="s">
        <v>1102</v>
      </c>
      <c r="C46" s="311" t="s">
        <v>354</v>
      </c>
      <c r="D46" s="312">
        <v>2211.105</v>
      </c>
      <c r="E46" s="47"/>
    </row>
    <row r="47" spans="1:5" ht="25.5">
      <c r="A47" s="309" t="s">
        <v>79</v>
      </c>
      <c r="B47" s="310" t="s">
        <v>1103</v>
      </c>
      <c r="C47" s="311" t="s">
        <v>354</v>
      </c>
      <c r="D47" s="312">
        <v>6325.93</v>
      </c>
      <c r="E47" s="47"/>
    </row>
    <row r="48" spans="1:5" ht="76.5">
      <c r="A48" s="309" t="s">
        <v>80</v>
      </c>
      <c r="B48" s="310" t="s">
        <v>1104</v>
      </c>
      <c r="C48" s="311" t="s">
        <v>353</v>
      </c>
      <c r="D48" s="312">
        <v>18245.5</v>
      </c>
      <c r="E48" s="47"/>
    </row>
    <row r="49" spans="1:5" ht="38.25">
      <c r="A49" s="309" t="s">
        <v>81</v>
      </c>
      <c r="B49" s="310" t="s">
        <v>278</v>
      </c>
      <c r="C49" s="311" t="s">
        <v>354</v>
      </c>
      <c r="D49" s="312">
        <v>2829.6645</v>
      </c>
      <c r="E49" s="47"/>
    </row>
    <row r="50" spans="1:5" ht="49.5" customHeight="1">
      <c r="A50" s="309" t="s">
        <v>83</v>
      </c>
      <c r="B50" s="310" t="s">
        <v>82</v>
      </c>
      <c r="C50" s="311" t="s">
        <v>354</v>
      </c>
      <c r="D50" s="312">
        <v>1375.2357407999998</v>
      </c>
      <c r="E50" s="47"/>
    </row>
    <row r="51" spans="1:5" ht="25.5">
      <c r="A51" s="309" t="s">
        <v>85</v>
      </c>
      <c r="B51" s="310" t="s">
        <v>84</v>
      </c>
      <c r="C51" s="311" t="s">
        <v>354</v>
      </c>
      <c r="D51" s="312">
        <v>73.64500000000001</v>
      </c>
      <c r="E51" s="47"/>
    </row>
    <row r="52" spans="1:5" ht="51">
      <c r="A52" s="309" t="s">
        <v>86</v>
      </c>
      <c r="B52" s="310" t="s">
        <v>1105</v>
      </c>
      <c r="C52" s="311" t="s">
        <v>354</v>
      </c>
      <c r="D52" s="312">
        <v>317.04400000000004</v>
      </c>
      <c r="E52" s="47"/>
    </row>
    <row r="53" spans="1:5" ht="51">
      <c r="A53" s="309" t="s">
        <v>87</v>
      </c>
      <c r="B53" s="310" t="s">
        <v>1106</v>
      </c>
      <c r="C53" s="311" t="s">
        <v>354</v>
      </c>
      <c r="D53" s="312">
        <v>82.2926</v>
      </c>
      <c r="E53" s="47"/>
    </row>
    <row r="54" spans="1:5" ht="60.75" customHeight="1">
      <c r="A54" s="309" t="s">
        <v>100</v>
      </c>
      <c r="B54" s="310" t="s">
        <v>88</v>
      </c>
      <c r="C54" s="311" t="s">
        <v>18</v>
      </c>
      <c r="D54" s="312">
        <v>1830</v>
      </c>
      <c r="E54" s="47"/>
    </row>
    <row r="55" spans="1:5" ht="20.25" customHeight="1">
      <c r="A55" s="309"/>
      <c r="B55" s="310" t="s">
        <v>89</v>
      </c>
      <c r="C55" s="311" t="s">
        <v>90</v>
      </c>
      <c r="D55" s="312">
        <v>1464</v>
      </c>
      <c r="E55" s="47"/>
    </row>
    <row r="56" spans="1:5" ht="12.75">
      <c r="A56" s="309"/>
      <c r="B56" s="310" t="s">
        <v>91</v>
      </c>
      <c r="C56" s="311" t="s">
        <v>92</v>
      </c>
      <c r="D56" s="312">
        <v>227.88</v>
      </c>
      <c r="E56" s="47"/>
    </row>
    <row r="57" spans="1:5" ht="12.75">
      <c r="A57" s="309"/>
      <c r="B57" s="310" t="s">
        <v>93</v>
      </c>
      <c r="C57" s="311" t="s">
        <v>92</v>
      </c>
      <c r="D57" s="312">
        <v>2.48</v>
      </c>
      <c r="E57" s="47"/>
    </row>
    <row r="58" spans="1:5" ht="12.75">
      <c r="A58" s="309"/>
      <c r="B58" s="310" t="s">
        <v>94</v>
      </c>
      <c r="C58" s="311" t="s">
        <v>25</v>
      </c>
      <c r="D58" s="312">
        <v>3220</v>
      </c>
      <c r="E58" s="47"/>
    </row>
    <row r="59" spans="1:5" ht="12.75">
      <c r="A59" s="309"/>
      <c r="B59" s="310" t="s">
        <v>95</v>
      </c>
      <c r="C59" s="311" t="s">
        <v>14</v>
      </c>
      <c r="D59" s="312">
        <v>6440</v>
      </c>
      <c r="E59" s="47"/>
    </row>
    <row r="60" spans="1:5" ht="25.5">
      <c r="A60" s="309"/>
      <c r="B60" s="310" t="s">
        <v>96</v>
      </c>
      <c r="C60" s="311" t="s">
        <v>14</v>
      </c>
      <c r="D60" s="312">
        <v>777</v>
      </c>
      <c r="E60" s="47"/>
    </row>
    <row r="61" spans="1:5" ht="25.5">
      <c r="A61" s="309"/>
      <c r="B61" s="310" t="s">
        <v>97</v>
      </c>
      <c r="C61" s="311" t="s">
        <v>18</v>
      </c>
      <c r="D61" s="312">
        <v>3798</v>
      </c>
      <c r="E61" s="47"/>
    </row>
    <row r="62" spans="1:5" ht="25.5">
      <c r="A62" s="309"/>
      <c r="B62" s="310" t="s">
        <v>98</v>
      </c>
      <c r="C62" s="311" t="s">
        <v>18</v>
      </c>
      <c r="D62" s="312">
        <v>37</v>
      </c>
      <c r="E62" s="47"/>
    </row>
    <row r="63" spans="1:5" ht="51">
      <c r="A63" s="309" t="s">
        <v>102</v>
      </c>
      <c r="B63" s="310" t="s">
        <v>101</v>
      </c>
      <c r="C63" s="311" t="s">
        <v>18</v>
      </c>
      <c r="D63" s="312">
        <v>123</v>
      </c>
      <c r="E63" s="47"/>
    </row>
    <row r="64" spans="1:5" ht="12.75">
      <c r="A64" s="309"/>
      <c r="B64" s="310" t="s">
        <v>89</v>
      </c>
      <c r="C64" s="311" t="s">
        <v>90</v>
      </c>
      <c r="D64" s="312">
        <v>98.4</v>
      </c>
      <c r="E64" s="47"/>
    </row>
    <row r="65" spans="1:5" ht="12.75">
      <c r="A65" s="309"/>
      <c r="B65" s="310" t="s">
        <v>91</v>
      </c>
      <c r="C65" s="311" t="s">
        <v>92</v>
      </c>
      <c r="D65" s="312">
        <v>13.68</v>
      </c>
      <c r="E65" s="47"/>
    </row>
    <row r="66" spans="1:5" ht="12.75">
      <c r="A66" s="309"/>
      <c r="B66" s="310" t="s">
        <v>93</v>
      </c>
      <c r="C66" s="311" t="s">
        <v>92</v>
      </c>
      <c r="D66" s="312">
        <v>1.984</v>
      </c>
      <c r="E66" s="47"/>
    </row>
    <row r="67" spans="1:5" ht="12.75">
      <c r="A67" s="309"/>
      <c r="B67" s="310" t="s">
        <v>94</v>
      </c>
      <c r="C67" s="311" t="s">
        <v>25</v>
      </c>
      <c r="D67" s="312">
        <v>322</v>
      </c>
      <c r="E67" s="47"/>
    </row>
    <row r="68" spans="1:5" ht="12.75">
      <c r="A68" s="309"/>
      <c r="B68" s="310" t="s">
        <v>95</v>
      </c>
      <c r="C68" s="311" t="s">
        <v>14</v>
      </c>
      <c r="D68" s="313">
        <v>644</v>
      </c>
      <c r="E68" s="47"/>
    </row>
    <row r="69" spans="1:5" ht="25.5">
      <c r="A69" s="309"/>
      <c r="B69" s="310" t="s">
        <v>96</v>
      </c>
      <c r="C69" s="311" t="s">
        <v>14</v>
      </c>
      <c r="D69" s="313">
        <v>64</v>
      </c>
      <c r="E69" s="47"/>
    </row>
    <row r="70" spans="1:5" ht="25.5">
      <c r="A70" s="309"/>
      <c r="B70" s="310" t="s">
        <v>97</v>
      </c>
      <c r="C70" s="311" t="s">
        <v>18</v>
      </c>
      <c r="D70" s="312">
        <v>228</v>
      </c>
      <c r="E70" s="47"/>
    </row>
    <row r="71" spans="1:5" ht="25.5">
      <c r="A71" s="309"/>
      <c r="B71" s="310" t="s">
        <v>98</v>
      </c>
      <c r="C71" s="311" t="s">
        <v>18</v>
      </c>
      <c r="D71" s="312">
        <v>29</v>
      </c>
      <c r="E71" s="47"/>
    </row>
    <row r="72" spans="1:5" ht="25.5">
      <c r="A72" s="309"/>
      <c r="B72" s="310" t="s">
        <v>99</v>
      </c>
      <c r="C72" s="311" t="s">
        <v>18</v>
      </c>
      <c r="D72" s="312">
        <v>76.8</v>
      </c>
      <c r="E72" s="47"/>
    </row>
    <row r="73" spans="1:5" ht="38.25">
      <c r="A73" s="309" t="s">
        <v>114</v>
      </c>
      <c r="B73" s="310" t="s">
        <v>1107</v>
      </c>
      <c r="C73" s="311" t="s">
        <v>18</v>
      </c>
      <c r="D73" s="312">
        <v>396</v>
      </c>
      <c r="E73" s="47"/>
    </row>
    <row r="74" spans="1:5" ht="12.75">
      <c r="A74" s="309"/>
      <c r="B74" s="310" t="s">
        <v>89</v>
      </c>
      <c r="C74" s="311" t="s">
        <v>90</v>
      </c>
      <c r="D74" s="312">
        <v>158.4</v>
      </c>
      <c r="E74" s="47"/>
    </row>
    <row r="75" spans="1:5" ht="12.75">
      <c r="A75" s="309"/>
      <c r="B75" s="310" t="s">
        <v>91</v>
      </c>
      <c r="C75" s="311" t="s">
        <v>92</v>
      </c>
      <c r="D75" s="312">
        <v>45.84</v>
      </c>
      <c r="E75" s="47"/>
    </row>
    <row r="76" spans="1:5" ht="12.75">
      <c r="A76" s="309"/>
      <c r="B76" s="310" t="s">
        <v>93</v>
      </c>
      <c r="C76" s="311" t="s">
        <v>92</v>
      </c>
      <c r="D76" s="312">
        <v>7.564</v>
      </c>
      <c r="E76" s="47"/>
    </row>
    <row r="77" spans="1:5" ht="12.75">
      <c r="A77" s="309"/>
      <c r="B77" s="310" t="s">
        <v>103</v>
      </c>
      <c r="C77" s="311" t="s">
        <v>14</v>
      </c>
      <c r="D77" s="313">
        <v>701.8000000000001</v>
      </c>
      <c r="E77" s="47"/>
    </row>
    <row r="78" spans="1:5" ht="12.75">
      <c r="A78" s="309"/>
      <c r="B78" s="310" t="s">
        <v>104</v>
      </c>
      <c r="C78" s="311" t="s">
        <v>25</v>
      </c>
      <c r="D78" s="313">
        <v>59</v>
      </c>
      <c r="E78" s="47"/>
    </row>
    <row r="79" spans="1:5" ht="12.75">
      <c r="A79" s="309"/>
      <c r="B79" s="310" t="s">
        <v>105</v>
      </c>
      <c r="C79" s="311" t="s">
        <v>25</v>
      </c>
      <c r="D79" s="313">
        <v>4</v>
      </c>
      <c r="E79" s="47"/>
    </row>
    <row r="80" spans="1:5" ht="12.75">
      <c r="A80" s="309"/>
      <c r="B80" s="310" t="s">
        <v>106</v>
      </c>
      <c r="C80" s="311" t="s">
        <v>25</v>
      </c>
      <c r="D80" s="313">
        <v>1</v>
      </c>
      <c r="E80" s="47"/>
    </row>
    <row r="81" spans="1:5" ht="12.75">
      <c r="A81" s="309"/>
      <c r="B81" s="310" t="s">
        <v>107</v>
      </c>
      <c r="C81" s="311" t="s">
        <v>25</v>
      </c>
      <c r="D81" s="313">
        <v>59</v>
      </c>
      <c r="E81" s="47"/>
    </row>
    <row r="82" spans="1:5" ht="12.75">
      <c r="A82" s="309"/>
      <c r="B82" s="310" t="s">
        <v>108</v>
      </c>
      <c r="C82" s="311" t="s">
        <v>25</v>
      </c>
      <c r="D82" s="313">
        <v>1</v>
      </c>
      <c r="E82" s="47"/>
    </row>
    <row r="83" spans="1:5" ht="12.75">
      <c r="A83" s="309"/>
      <c r="B83" s="310" t="s">
        <v>109</v>
      </c>
      <c r="C83" s="311" t="s">
        <v>25</v>
      </c>
      <c r="D83" s="313">
        <v>2</v>
      </c>
      <c r="E83" s="47"/>
    </row>
    <row r="84" spans="1:5" ht="12.75">
      <c r="A84" s="309"/>
      <c r="B84" s="310" t="s">
        <v>1108</v>
      </c>
      <c r="C84" s="311" t="s">
        <v>25</v>
      </c>
      <c r="D84" s="313">
        <v>1</v>
      </c>
      <c r="E84" s="47"/>
    </row>
    <row r="85" spans="1:5" ht="25.5">
      <c r="A85" s="309"/>
      <c r="B85" s="310" t="s">
        <v>110</v>
      </c>
      <c r="C85" s="311" t="s">
        <v>353</v>
      </c>
      <c r="D85" s="312">
        <v>190.79999999999998</v>
      </c>
      <c r="E85" s="47"/>
    </row>
    <row r="86" spans="1:5" ht="25.5">
      <c r="A86" s="309"/>
      <c r="B86" s="310" t="s">
        <v>111</v>
      </c>
      <c r="C86" s="311" t="s">
        <v>354</v>
      </c>
      <c r="D86" s="312">
        <v>2</v>
      </c>
      <c r="E86" s="47"/>
    </row>
    <row r="87" spans="1:5" ht="25.5">
      <c r="A87" s="309"/>
      <c r="B87" s="310" t="s">
        <v>112</v>
      </c>
      <c r="C87" s="311" t="s">
        <v>353</v>
      </c>
      <c r="D87" s="312">
        <v>874.5000000000001</v>
      </c>
      <c r="E87" s="47"/>
    </row>
    <row r="88" spans="1:5" ht="25.5">
      <c r="A88" s="309"/>
      <c r="B88" s="310" t="s">
        <v>113</v>
      </c>
      <c r="C88" s="311" t="s">
        <v>25</v>
      </c>
      <c r="D88" s="313">
        <v>302</v>
      </c>
      <c r="E88" s="47"/>
    </row>
    <row r="89" spans="1:5" ht="25.5">
      <c r="A89" s="309"/>
      <c r="B89" s="310" t="s">
        <v>97</v>
      </c>
      <c r="C89" s="311" t="s">
        <v>18</v>
      </c>
      <c r="D89" s="312">
        <v>764</v>
      </c>
      <c r="E89" s="47"/>
    </row>
    <row r="90" spans="1:5" ht="25.5">
      <c r="A90" s="309"/>
      <c r="B90" s="310" t="s">
        <v>98</v>
      </c>
      <c r="C90" s="311" t="s">
        <v>18</v>
      </c>
      <c r="D90" s="312">
        <v>112</v>
      </c>
      <c r="E90" s="47"/>
    </row>
    <row r="91" spans="1:5" ht="12.75">
      <c r="A91" s="309"/>
      <c r="B91" s="310" t="s">
        <v>279</v>
      </c>
      <c r="C91" s="311" t="s">
        <v>18</v>
      </c>
      <c r="D91" s="312">
        <v>876</v>
      </c>
      <c r="E91" s="47"/>
    </row>
    <row r="92" spans="1:5" ht="25.5">
      <c r="A92" s="309"/>
      <c r="B92" s="310" t="s">
        <v>99</v>
      </c>
      <c r="C92" s="311" t="s">
        <v>18</v>
      </c>
      <c r="D92" s="312">
        <v>836.0000000000001</v>
      </c>
      <c r="E92" s="47"/>
    </row>
    <row r="93" spans="1:5" ht="25.5">
      <c r="A93" s="309"/>
      <c r="B93" s="310" t="s">
        <v>1109</v>
      </c>
      <c r="C93" s="311" t="s">
        <v>18</v>
      </c>
      <c r="D93" s="312">
        <v>468.6</v>
      </c>
      <c r="E93" s="47"/>
    </row>
    <row r="94" spans="1:5" ht="63.75">
      <c r="A94" s="309" t="s">
        <v>115</v>
      </c>
      <c r="B94" s="310" t="s">
        <v>1110</v>
      </c>
      <c r="C94" s="311" t="s">
        <v>18</v>
      </c>
      <c r="D94" s="312">
        <v>66</v>
      </c>
      <c r="E94" s="47"/>
    </row>
    <row r="95" spans="1:5" ht="12.75">
      <c r="A95" s="309"/>
      <c r="B95" s="310" t="s">
        <v>89</v>
      </c>
      <c r="C95" s="311" t="s">
        <v>90</v>
      </c>
      <c r="D95" s="312">
        <v>158.4</v>
      </c>
      <c r="E95" s="47"/>
    </row>
    <row r="96" spans="1:5" ht="25.5">
      <c r="A96" s="309"/>
      <c r="B96" s="310" t="s">
        <v>1111</v>
      </c>
      <c r="C96" s="311" t="s">
        <v>18</v>
      </c>
      <c r="D96" s="312">
        <v>66</v>
      </c>
      <c r="E96" s="47"/>
    </row>
    <row r="97" spans="1:5" ht="12.75">
      <c r="A97" s="309"/>
      <c r="B97" s="310" t="s">
        <v>91</v>
      </c>
      <c r="C97" s="311" t="s">
        <v>92</v>
      </c>
      <c r="D97" s="312">
        <v>7.5</v>
      </c>
      <c r="E97" s="47"/>
    </row>
    <row r="98" spans="1:5" ht="12.75">
      <c r="A98" s="309"/>
      <c r="B98" s="310" t="s">
        <v>93</v>
      </c>
      <c r="C98" s="311" t="s">
        <v>92</v>
      </c>
      <c r="D98" s="312">
        <v>0.868</v>
      </c>
      <c r="E98" s="47"/>
    </row>
    <row r="99" spans="1:5" ht="25.5">
      <c r="A99" s="309"/>
      <c r="B99" s="310" t="s">
        <v>1112</v>
      </c>
      <c r="C99" s="311" t="s">
        <v>25</v>
      </c>
      <c r="D99" s="313">
        <v>46</v>
      </c>
      <c r="E99" s="47"/>
    </row>
    <row r="100" spans="1:5" ht="12.75">
      <c r="A100" s="309"/>
      <c r="B100" s="310" t="s">
        <v>1113</v>
      </c>
      <c r="C100" s="311" t="s">
        <v>14</v>
      </c>
      <c r="D100" s="313">
        <v>96.80000000000001</v>
      </c>
      <c r="E100" s="47"/>
    </row>
    <row r="101" spans="1:5" ht="25.5">
      <c r="A101" s="309"/>
      <c r="B101" s="310" t="s">
        <v>1114</v>
      </c>
      <c r="C101" s="311" t="s">
        <v>353</v>
      </c>
      <c r="D101" s="312">
        <v>24.84</v>
      </c>
      <c r="E101" s="47"/>
    </row>
    <row r="102" spans="1:5" ht="25.5">
      <c r="A102" s="309"/>
      <c r="B102" s="310" t="s">
        <v>97</v>
      </c>
      <c r="C102" s="311" t="s">
        <v>18</v>
      </c>
      <c r="D102" s="312">
        <v>125</v>
      </c>
      <c r="E102" s="47"/>
    </row>
    <row r="103" spans="1:5" ht="25.5">
      <c r="A103" s="309"/>
      <c r="B103" s="310" t="s">
        <v>98</v>
      </c>
      <c r="C103" s="311" t="s">
        <v>18</v>
      </c>
      <c r="D103" s="312">
        <v>13</v>
      </c>
      <c r="E103" s="47"/>
    </row>
    <row r="104" spans="1:5" ht="25.5">
      <c r="A104" s="309"/>
      <c r="B104" s="310" t="s">
        <v>1115</v>
      </c>
      <c r="C104" s="311" t="s">
        <v>18</v>
      </c>
      <c r="D104" s="312">
        <v>138</v>
      </c>
      <c r="E104" s="47"/>
    </row>
    <row r="105" spans="1:5" ht="25.5">
      <c r="A105" s="309"/>
      <c r="B105" s="310" t="s">
        <v>1114</v>
      </c>
      <c r="C105" s="311" t="s">
        <v>353</v>
      </c>
      <c r="D105" s="312">
        <v>24.84</v>
      </c>
      <c r="E105" s="47"/>
    </row>
    <row r="106" spans="1:5" ht="14.25">
      <c r="A106" s="309" t="s">
        <v>117</v>
      </c>
      <c r="B106" s="310" t="s">
        <v>116</v>
      </c>
      <c r="C106" s="311" t="s">
        <v>354</v>
      </c>
      <c r="D106" s="312">
        <v>68.76178703999999</v>
      </c>
      <c r="E106" s="47"/>
    </row>
    <row r="107" spans="1:5" ht="38.25">
      <c r="A107" s="309" t="s">
        <v>119</v>
      </c>
      <c r="B107" s="310" t="s">
        <v>118</v>
      </c>
      <c r="C107" s="311" t="s">
        <v>25</v>
      </c>
      <c r="D107" s="313">
        <v>20</v>
      </c>
      <c r="E107" s="47"/>
    </row>
    <row r="108" spans="1:5" ht="12.75">
      <c r="A108" s="309" t="s">
        <v>121</v>
      </c>
      <c r="B108" s="310" t="s">
        <v>120</v>
      </c>
      <c r="C108" s="311" t="s">
        <v>25</v>
      </c>
      <c r="D108" s="313">
        <v>14</v>
      </c>
      <c r="E108" s="47"/>
    </row>
    <row r="109" spans="1:5" ht="25.5">
      <c r="A109" s="309" t="s">
        <v>122</v>
      </c>
      <c r="B109" s="310" t="s">
        <v>123</v>
      </c>
      <c r="C109" s="311" t="s">
        <v>353</v>
      </c>
      <c r="D109" s="312">
        <v>8490.300000000001</v>
      </c>
      <c r="E109" s="47"/>
    </row>
    <row r="110" spans="1:5" ht="38.25">
      <c r="A110" s="309" t="s">
        <v>124</v>
      </c>
      <c r="B110" s="310" t="s">
        <v>126</v>
      </c>
      <c r="C110" s="311" t="s">
        <v>18</v>
      </c>
      <c r="D110" s="312">
        <v>9</v>
      </c>
      <c r="E110" s="47"/>
    </row>
    <row r="111" spans="1:5" ht="25.5">
      <c r="A111" s="309"/>
      <c r="B111" s="310" t="s">
        <v>127</v>
      </c>
      <c r="C111" s="311" t="s">
        <v>18</v>
      </c>
      <c r="D111" s="312">
        <v>9</v>
      </c>
      <c r="E111" s="47"/>
    </row>
    <row r="112" spans="1:5" ht="25.5">
      <c r="A112" s="309" t="s">
        <v>125</v>
      </c>
      <c r="B112" s="310" t="s">
        <v>128</v>
      </c>
      <c r="C112" s="311" t="s">
        <v>25</v>
      </c>
      <c r="D112" s="312">
        <v>10</v>
      </c>
      <c r="E112" s="47"/>
    </row>
    <row r="113" spans="1:5" ht="14.25">
      <c r="A113" s="309" t="s">
        <v>179</v>
      </c>
      <c r="B113" s="310" t="s">
        <v>137</v>
      </c>
      <c r="C113" s="311" t="s">
        <v>353</v>
      </c>
      <c r="D113" s="312">
        <v>8834</v>
      </c>
      <c r="E113" s="47"/>
    </row>
    <row r="114" spans="1:5" ht="25.5">
      <c r="A114" s="309"/>
      <c r="B114" s="310" t="s">
        <v>138</v>
      </c>
      <c r="C114" s="311" t="s">
        <v>353</v>
      </c>
      <c r="D114" s="312">
        <v>8834</v>
      </c>
      <c r="E114" s="47"/>
    </row>
    <row r="115" spans="1:6" ht="14.25">
      <c r="A115" s="309"/>
      <c r="B115" s="310" t="s">
        <v>1116</v>
      </c>
      <c r="C115" s="311" t="s">
        <v>353</v>
      </c>
      <c r="D115" s="312">
        <v>8834</v>
      </c>
      <c r="E115" s="47"/>
      <c r="F115" s="227"/>
    </row>
    <row r="116" spans="1:5" ht="14.25">
      <c r="A116" s="309" t="s">
        <v>180</v>
      </c>
      <c r="B116" s="310" t="s">
        <v>164</v>
      </c>
      <c r="C116" s="311" t="s">
        <v>353</v>
      </c>
      <c r="D116" s="312">
        <v>6879</v>
      </c>
      <c r="E116" s="47"/>
    </row>
    <row r="117" spans="1:5" ht="14.25">
      <c r="A117" s="309"/>
      <c r="B117" s="310" t="s">
        <v>1116</v>
      </c>
      <c r="C117" s="311" t="s">
        <v>353</v>
      </c>
      <c r="D117" s="312">
        <v>6879</v>
      </c>
      <c r="E117" s="47"/>
    </row>
    <row r="118" spans="1:5" ht="12.75">
      <c r="A118" s="309"/>
      <c r="B118" s="314" t="s">
        <v>274</v>
      </c>
      <c r="C118" s="307"/>
      <c r="D118" s="318">
        <v>0</v>
      </c>
      <c r="E118" s="369"/>
    </row>
    <row r="119" spans="1:5" ht="12.75">
      <c r="A119" s="309"/>
      <c r="B119" s="306" t="s">
        <v>129</v>
      </c>
      <c r="C119" s="307"/>
      <c r="D119" s="318">
        <v>0</v>
      </c>
      <c r="E119" s="369"/>
    </row>
    <row r="120" spans="1:5" ht="63.75">
      <c r="A120" s="309" t="s">
        <v>130</v>
      </c>
      <c r="B120" s="310" t="s">
        <v>1121</v>
      </c>
      <c r="C120" s="311" t="s">
        <v>25</v>
      </c>
      <c r="D120" s="313">
        <v>1</v>
      </c>
      <c r="E120" s="47"/>
    </row>
    <row r="121" spans="1:5" ht="63.75">
      <c r="A121" s="309" t="s">
        <v>131</v>
      </c>
      <c r="B121" s="310" t="s">
        <v>1122</v>
      </c>
      <c r="C121" s="311" t="s">
        <v>25</v>
      </c>
      <c r="D121" s="313">
        <v>1</v>
      </c>
      <c r="E121" s="47"/>
    </row>
    <row r="122" spans="1:5" ht="12.75">
      <c r="A122" s="309"/>
      <c r="B122" s="314" t="s">
        <v>277</v>
      </c>
      <c r="C122" s="307"/>
      <c r="D122" s="318">
        <v>0</v>
      </c>
      <c r="E122" s="369"/>
    </row>
    <row r="123" spans="1:5" ht="12.75">
      <c r="A123" s="309"/>
      <c r="B123" s="306" t="s">
        <v>139</v>
      </c>
      <c r="C123" s="307"/>
      <c r="D123" s="318">
        <v>0</v>
      </c>
      <c r="E123" s="369"/>
    </row>
    <row r="124" spans="1:5" ht="38.25">
      <c r="A124" s="309" t="s">
        <v>140</v>
      </c>
      <c r="B124" s="310" t="s">
        <v>1117</v>
      </c>
      <c r="C124" s="311" t="s">
        <v>354</v>
      </c>
      <c r="D124" s="312">
        <v>117.75</v>
      </c>
      <c r="E124" s="47"/>
    </row>
    <row r="125" spans="1:5" ht="38.25">
      <c r="A125" s="309" t="s">
        <v>141</v>
      </c>
      <c r="B125" s="310" t="s">
        <v>1118</v>
      </c>
      <c r="C125" s="311" t="s">
        <v>354</v>
      </c>
      <c r="D125" s="312">
        <v>113.04</v>
      </c>
      <c r="E125" s="47"/>
    </row>
    <row r="126" spans="1:5" s="87" customFormat="1" ht="25.5">
      <c r="A126" s="309" t="s">
        <v>142</v>
      </c>
      <c r="B126" s="310" t="s">
        <v>275</v>
      </c>
      <c r="C126" s="311" t="s">
        <v>354</v>
      </c>
      <c r="D126" s="312">
        <v>165.6</v>
      </c>
      <c r="E126" s="47"/>
    </row>
    <row r="127" spans="1:5" ht="12.75">
      <c r="A127" s="309" t="s">
        <v>143</v>
      </c>
      <c r="B127" s="310" t="s">
        <v>145</v>
      </c>
      <c r="C127" s="311" t="s">
        <v>18</v>
      </c>
      <c r="D127" s="312">
        <v>466</v>
      </c>
      <c r="E127" s="47"/>
    </row>
    <row r="128" spans="1:5" ht="14.25">
      <c r="A128" s="309"/>
      <c r="B128" s="310" t="s">
        <v>146</v>
      </c>
      <c r="C128" s="311" t="s">
        <v>354</v>
      </c>
      <c r="D128" s="312">
        <v>44.596199999999996</v>
      </c>
      <c r="E128" s="47"/>
    </row>
    <row r="129" spans="1:5" ht="25.5">
      <c r="A129" s="309"/>
      <c r="B129" s="310" t="s">
        <v>1119</v>
      </c>
      <c r="C129" s="311" t="s">
        <v>18</v>
      </c>
      <c r="D129" s="312">
        <v>361</v>
      </c>
      <c r="E129" s="47"/>
    </row>
    <row r="130" spans="1:5" ht="25.5">
      <c r="A130" s="309"/>
      <c r="B130" s="310" t="s">
        <v>147</v>
      </c>
      <c r="C130" s="311" t="s">
        <v>18</v>
      </c>
      <c r="D130" s="312">
        <v>105</v>
      </c>
      <c r="E130" s="47"/>
    </row>
    <row r="131" spans="1:5" ht="12.75">
      <c r="A131" s="309" t="s">
        <v>144</v>
      </c>
      <c r="B131" s="310" t="s">
        <v>149</v>
      </c>
      <c r="C131" s="311" t="s">
        <v>18</v>
      </c>
      <c r="D131" s="312">
        <v>2465</v>
      </c>
      <c r="E131" s="47"/>
    </row>
    <row r="132" spans="1:5" ht="25.5">
      <c r="A132" s="309"/>
      <c r="B132" s="310" t="s">
        <v>1120</v>
      </c>
      <c r="C132" s="311" t="s">
        <v>354</v>
      </c>
      <c r="D132" s="312">
        <v>256.95752500000003</v>
      </c>
      <c r="E132" s="47"/>
    </row>
    <row r="133" spans="1:5" ht="14.25">
      <c r="A133" s="309"/>
      <c r="B133" s="310" t="s">
        <v>146</v>
      </c>
      <c r="C133" s="311" t="s">
        <v>354</v>
      </c>
      <c r="D133" s="312">
        <v>135.57500000000002</v>
      </c>
      <c r="E133" s="47"/>
    </row>
    <row r="134" spans="1:5" ht="12.75">
      <c r="A134" s="309"/>
      <c r="B134" s="310" t="s">
        <v>150</v>
      </c>
      <c r="C134" s="311" t="s">
        <v>18</v>
      </c>
      <c r="D134" s="312">
        <v>1241</v>
      </c>
      <c r="E134" s="47"/>
    </row>
    <row r="135" spans="1:5" ht="12.75">
      <c r="A135" s="309"/>
      <c r="B135" s="310" t="s">
        <v>151</v>
      </c>
      <c r="C135" s="311" t="s">
        <v>18</v>
      </c>
      <c r="D135" s="312">
        <v>19</v>
      </c>
      <c r="E135" s="47"/>
    </row>
    <row r="136" spans="1:5" ht="12.75">
      <c r="A136" s="309"/>
      <c r="B136" s="328" t="s">
        <v>152</v>
      </c>
      <c r="C136" s="311" t="s">
        <v>18</v>
      </c>
      <c r="D136" s="312">
        <v>182</v>
      </c>
      <c r="E136" s="47"/>
    </row>
    <row r="137" spans="1:5" ht="12.75">
      <c r="A137" s="309"/>
      <c r="B137" s="328" t="s">
        <v>153</v>
      </c>
      <c r="C137" s="311" t="s">
        <v>18</v>
      </c>
      <c r="D137" s="312">
        <v>1023</v>
      </c>
      <c r="E137" s="47"/>
    </row>
    <row r="138" spans="1:5" ht="25.5">
      <c r="A138" s="309" t="s">
        <v>148</v>
      </c>
      <c r="B138" s="328" t="s">
        <v>158</v>
      </c>
      <c r="C138" s="311" t="s">
        <v>353</v>
      </c>
      <c r="D138" s="312">
        <v>691</v>
      </c>
      <c r="E138" s="370"/>
    </row>
    <row r="139" spans="1:5" ht="25.5">
      <c r="A139" s="309" t="s">
        <v>154</v>
      </c>
      <c r="B139" s="328" t="s">
        <v>160</v>
      </c>
      <c r="C139" s="311" t="s">
        <v>353</v>
      </c>
      <c r="D139" s="312">
        <v>679</v>
      </c>
      <c r="E139" s="370"/>
    </row>
    <row r="140" spans="1:5" ht="25.5">
      <c r="A140" s="309" t="s">
        <v>155</v>
      </c>
      <c r="B140" s="310" t="s">
        <v>162</v>
      </c>
      <c r="C140" s="311" t="s">
        <v>353</v>
      </c>
      <c r="D140" s="312">
        <v>660</v>
      </c>
      <c r="E140" s="370"/>
    </row>
    <row r="141" spans="1:5" ht="14.25">
      <c r="A141" s="309" t="s">
        <v>156</v>
      </c>
      <c r="B141" s="310" t="s">
        <v>163</v>
      </c>
      <c r="C141" s="311" t="s">
        <v>353</v>
      </c>
      <c r="D141" s="312">
        <v>361</v>
      </c>
      <c r="E141" s="370"/>
    </row>
    <row r="142" spans="1:5" ht="25.5">
      <c r="A142" s="309" t="s">
        <v>157</v>
      </c>
      <c r="B142" s="310" t="s">
        <v>165</v>
      </c>
      <c r="C142" s="311" t="s">
        <v>353</v>
      </c>
      <c r="D142" s="312">
        <v>63</v>
      </c>
      <c r="E142" s="47"/>
    </row>
    <row r="143" spans="1:5" ht="25.5">
      <c r="A143" s="309" t="s">
        <v>159</v>
      </c>
      <c r="B143" s="310" t="s">
        <v>276</v>
      </c>
      <c r="C143" s="311" t="s">
        <v>25</v>
      </c>
      <c r="D143" s="313">
        <v>73</v>
      </c>
      <c r="E143" s="47"/>
    </row>
    <row r="144" spans="1:5" ht="12.75">
      <c r="A144" s="309" t="s">
        <v>161</v>
      </c>
      <c r="B144" s="310" t="s">
        <v>409</v>
      </c>
      <c r="C144" s="311" t="s">
        <v>18</v>
      </c>
      <c r="D144" s="313">
        <v>153.6</v>
      </c>
      <c r="E144" s="50"/>
    </row>
    <row r="145" spans="1:6" ht="12.75">
      <c r="A145" s="309"/>
      <c r="B145" s="314" t="s">
        <v>280</v>
      </c>
      <c r="C145" s="307"/>
      <c r="D145" s="318">
        <v>0</v>
      </c>
      <c r="E145" s="369"/>
      <c r="F145" s="227"/>
    </row>
    <row r="146" spans="1:5" ht="12.75">
      <c r="A146" s="309"/>
      <c r="B146" s="294" t="s">
        <v>12</v>
      </c>
      <c r="C146" s="307"/>
      <c r="D146" s="318"/>
      <c r="E146" s="369"/>
    </row>
    <row r="147" spans="1:5" ht="102">
      <c r="A147" s="309"/>
      <c r="B147" s="14" t="s">
        <v>17</v>
      </c>
      <c r="C147" s="307"/>
      <c r="D147" s="318"/>
      <c r="E147" s="369"/>
    </row>
    <row r="148" spans="1:5" ht="12.75">
      <c r="A148" s="309"/>
      <c r="B148" s="320" t="s">
        <v>19</v>
      </c>
      <c r="C148" s="319"/>
      <c r="D148" s="317"/>
      <c r="E148" s="371"/>
    </row>
    <row r="149" spans="1:5" ht="12.75">
      <c r="A149" s="321"/>
      <c r="B149" s="322"/>
      <c r="C149" s="323"/>
      <c r="D149" s="323"/>
      <c r="E149" s="323"/>
    </row>
    <row r="150" spans="1:5" ht="12.75">
      <c r="A150" s="324"/>
      <c r="B150" s="325"/>
      <c r="C150" s="324"/>
      <c r="D150" s="324"/>
      <c r="E150" s="372"/>
    </row>
    <row r="151" spans="1:5" ht="12.75">
      <c r="A151" s="324"/>
      <c r="B151" s="324"/>
      <c r="C151" s="324"/>
      <c r="D151" s="324"/>
      <c r="E151" s="372"/>
    </row>
    <row r="152" spans="1:5" ht="12.75">
      <c r="A152" s="326"/>
      <c r="B152" s="327"/>
      <c r="C152" s="326"/>
      <c r="D152" s="326"/>
      <c r="E152" s="326"/>
    </row>
    <row r="153" spans="1:5" ht="12.75">
      <c r="A153" s="326"/>
      <c r="B153" s="327"/>
      <c r="C153" s="326"/>
      <c r="D153" s="326"/>
      <c r="E153" s="326"/>
    </row>
    <row r="154" spans="1:5" ht="12.75">
      <c r="A154" s="326"/>
      <c r="B154" s="327"/>
      <c r="C154" s="326"/>
      <c r="D154" s="326"/>
      <c r="E154" s="326"/>
    </row>
  </sheetData>
  <sheetProtection/>
  <mergeCells count="12">
    <mergeCell ref="A1:E1"/>
    <mergeCell ref="A2:E2"/>
    <mergeCell ref="A3:E3"/>
    <mergeCell ref="A4:E4"/>
    <mergeCell ref="A5:E5"/>
    <mergeCell ref="A6:E6"/>
    <mergeCell ref="A7:E7"/>
    <mergeCell ref="A9:A10"/>
    <mergeCell ref="E9:E10"/>
    <mergeCell ref="B9:B10"/>
    <mergeCell ref="C9:C10"/>
    <mergeCell ref="D9:D10"/>
  </mergeCells>
  <printOptions/>
  <pageMargins left="0.25" right="0.25" top="0.75" bottom="0.75" header="0.3" footer="0.3"/>
  <pageSetup fitToHeight="0" fitToWidth="1" horizontalDpi="600" verticalDpi="600" orientation="landscape" paperSize="9" r:id="rId1"/>
  <colBreaks count="1" manualBreakCount="1">
    <brk id="5" max="65535" man="1"/>
  </colBreaks>
</worksheet>
</file>

<file path=xl/worksheets/sheet3.xml><?xml version="1.0" encoding="utf-8"?>
<worksheet xmlns="http://schemas.openxmlformats.org/spreadsheetml/2006/main" xmlns:r="http://schemas.openxmlformats.org/officeDocument/2006/relationships">
  <sheetPr>
    <tabColor theme="9"/>
    <pageSetUpPr fitToPage="1"/>
  </sheetPr>
  <dimension ref="A1:E278"/>
  <sheetViews>
    <sheetView showZeros="0" zoomScalePageLayoutView="0" workbookViewId="0" topLeftCell="A260">
      <selection activeCell="E273" sqref="A1:E273"/>
    </sheetView>
  </sheetViews>
  <sheetFormatPr defaultColWidth="11.421875" defaultRowHeight="15"/>
  <cols>
    <col min="1" max="1" width="6.57421875" style="35" customWidth="1"/>
    <col min="2" max="2" width="39.421875" style="42" customWidth="1"/>
    <col min="3" max="3" width="12.140625" style="35" customWidth="1"/>
    <col min="4" max="4" width="12.140625" style="52" customWidth="1"/>
    <col min="5" max="5" width="12.140625" style="21" customWidth="1"/>
    <col min="6" max="16384" width="11.421875" style="21" customWidth="1"/>
  </cols>
  <sheetData>
    <row r="1" spans="1:4" ht="13.5" customHeight="1">
      <c r="A1" s="501" t="s">
        <v>1318</v>
      </c>
      <c r="B1" s="501"/>
      <c r="C1" s="501"/>
      <c r="D1" s="501"/>
    </row>
    <row r="2" spans="1:4" ht="15.75" customHeight="1">
      <c r="A2" s="502" t="s">
        <v>326</v>
      </c>
      <c r="B2" s="502"/>
      <c r="C2" s="502"/>
      <c r="D2" s="502"/>
    </row>
    <row r="3" spans="1:4" ht="13.5" customHeight="1">
      <c r="A3" s="503" t="s">
        <v>20</v>
      </c>
      <c r="B3" s="503"/>
      <c r="C3" s="503"/>
      <c r="D3" s="503"/>
    </row>
    <row r="4" spans="1:4" ht="32.25" customHeight="1">
      <c r="A4" s="498" t="s">
        <v>286</v>
      </c>
      <c r="B4" s="498"/>
      <c r="C4" s="498"/>
      <c r="D4" s="498"/>
    </row>
    <row r="5" spans="1:4" ht="30.75" customHeight="1">
      <c r="A5" s="498" t="s">
        <v>287</v>
      </c>
      <c r="B5" s="498"/>
      <c r="C5" s="498"/>
      <c r="D5" s="498"/>
    </row>
    <row r="6" spans="1:4" ht="15.75" customHeight="1">
      <c r="A6" s="498" t="s">
        <v>288</v>
      </c>
      <c r="B6" s="498"/>
      <c r="C6" s="498"/>
      <c r="D6" s="498"/>
    </row>
    <row r="7" spans="1:4" ht="15.75" customHeight="1">
      <c r="A7" s="498" t="s">
        <v>289</v>
      </c>
      <c r="B7" s="498"/>
      <c r="C7" s="498"/>
      <c r="D7" s="498"/>
    </row>
    <row r="8" spans="1:4" ht="12.75">
      <c r="A8" s="41"/>
      <c r="B8" s="1"/>
      <c r="C8" s="41"/>
      <c r="D8" s="75"/>
    </row>
    <row r="9" spans="1:5" ht="15.75" customHeight="1">
      <c r="A9" s="499" t="s">
        <v>21</v>
      </c>
      <c r="B9" s="499" t="s">
        <v>22</v>
      </c>
      <c r="C9" s="499" t="s">
        <v>23</v>
      </c>
      <c r="D9" s="500" t="s">
        <v>24</v>
      </c>
      <c r="E9" s="500" t="s">
        <v>1316</v>
      </c>
    </row>
    <row r="10" spans="1:5" ht="71.25" customHeight="1">
      <c r="A10" s="499"/>
      <c r="B10" s="499"/>
      <c r="C10" s="499"/>
      <c r="D10" s="500"/>
      <c r="E10" s="500"/>
    </row>
    <row r="11" spans="1:5" ht="12.75">
      <c r="A11" s="2">
        <v>1</v>
      </c>
      <c r="B11" s="2">
        <v>2</v>
      </c>
      <c r="C11" s="2">
        <v>3</v>
      </c>
      <c r="D11" s="375">
        <v>4</v>
      </c>
      <c r="E11" s="375">
        <v>5</v>
      </c>
    </row>
    <row r="12" spans="1:5" ht="12.75">
      <c r="A12" s="2"/>
      <c r="B12" s="2"/>
      <c r="C12" s="2"/>
      <c r="D12" s="375"/>
      <c r="E12" s="412"/>
    </row>
    <row r="13" spans="1:5" ht="12.75">
      <c r="A13" s="413">
        <v>1</v>
      </c>
      <c r="B13" s="414" t="s">
        <v>327</v>
      </c>
      <c r="C13" s="415"/>
      <c r="D13" s="416"/>
      <c r="E13" s="412"/>
    </row>
    <row r="14" spans="1:5" s="51" customFormat="1" ht="12.75">
      <c r="A14" s="153">
        <f>A13+1</f>
        <v>2</v>
      </c>
      <c r="B14" s="192" t="s">
        <v>328</v>
      </c>
      <c r="C14" s="148" t="s">
        <v>329</v>
      </c>
      <c r="D14" s="61">
        <v>1</v>
      </c>
      <c r="E14" s="417"/>
    </row>
    <row r="15" spans="1:5" s="51" customFormat="1" ht="76.5" customHeight="1">
      <c r="A15" s="153">
        <f aca="true" t="shared" si="0" ref="A15:A78">A14+1</f>
        <v>3</v>
      </c>
      <c r="B15" s="193" t="s">
        <v>330</v>
      </c>
      <c r="C15" s="150" t="s">
        <v>329</v>
      </c>
      <c r="D15" s="151">
        <v>1</v>
      </c>
      <c r="E15" s="417"/>
    </row>
    <row r="16" spans="1:5" s="51" customFormat="1" ht="38.25" customHeight="1">
      <c r="A16" s="153">
        <f t="shared" si="0"/>
        <v>4</v>
      </c>
      <c r="B16" s="192" t="s">
        <v>331</v>
      </c>
      <c r="C16" s="150" t="s">
        <v>329</v>
      </c>
      <c r="D16" s="151">
        <v>1</v>
      </c>
      <c r="E16" s="417"/>
    </row>
    <row r="17" spans="1:5" s="51" customFormat="1" ht="38.25" customHeight="1">
      <c r="A17" s="153">
        <f t="shared" si="0"/>
        <v>5</v>
      </c>
      <c r="B17" s="192" t="s">
        <v>332</v>
      </c>
      <c r="C17" s="148" t="s">
        <v>329</v>
      </c>
      <c r="D17" s="61">
        <v>1</v>
      </c>
      <c r="E17" s="417"/>
    </row>
    <row r="18" spans="1:5" s="51" customFormat="1" ht="42" customHeight="1">
      <c r="A18" s="153">
        <f t="shared" si="0"/>
        <v>6</v>
      </c>
      <c r="B18" s="194" t="s">
        <v>333</v>
      </c>
      <c r="C18" s="148" t="s">
        <v>353</v>
      </c>
      <c r="D18" s="61">
        <v>10775</v>
      </c>
      <c r="E18" s="417"/>
    </row>
    <row r="19" spans="1:5" s="51" customFormat="1" ht="38.25" customHeight="1">
      <c r="A19" s="153">
        <f t="shared" si="0"/>
        <v>7</v>
      </c>
      <c r="B19" s="192" t="s">
        <v>334</v>
      </c>
      <c r="C19" s="148" t="s">
        <v>18</v>
      </c>
      <c r="D19" s="61">
        <v>690</v>
      </c>
      <c r="E19" s="417"/>
    </row>
    <row r="20" spans="1:5" s="51" customFormat="1" ht="42.75" customHeight="1">
      <c r="A20" s="153">
        <f t="shared" si="0"/>
        <v>8</v>
      </c>
      <c r="B20" s="192" t="s">
        <v>335</v>
      </c>
      <c r="C20" s="148" t="s">
        <v>353</v>
      </c>
      <c r="D20" s="61">
        <v>1570</v>
      </c>
      <c r="E20" s="417"/>
    </row>
    <row r="21" spans="1:5" s="51" customFormat="1" ht="57.75" customHeight="1">
      <c r="A21" s="153">
        <f t="shared" si="0"/>
        <v>9</v>
      </c>
      <c r="B21" s="192" t="s">
        <v>909</v>
      </c>
      <c r="C21" s="148" t="s">
        <v>353</v>
      </c>
      <c r="D21" s="61">
        <v>845</v>
      </c>
      <c r="E21" s="417"/>
    </row>
    <row r="22" spans="1:5" s="51" customFormat="1" ht="51" customHeight="1">
      <c r="A22" s="153">
        <f t="shared" si="0"/>
        <v>10</v>
      </c>
      <c r="B22" s="192" t="s">
        <v>910</v>
      </c>
      <c r="C22" s="148" t="s">
        <v>353</v>
      </c>
      <c r="D22" s="61">
        <v>370</v>
      </c>
      <c r="E22" s="417"/>
    </row>
    <row r="23" spans="1:5" s="51" customFormat="1" ht="44.25" customHeight="1">
      <c r="A23" s="153">
        <f t="shared" si="0"/>
        <v>11</v>
      </c>
      <c r="B23" s="192" t="s">
        <v>336</v>
      </c>
      <c r="C23" s="148" t="s">
        <v>18</v>
      </c>
      <c r="D23" s="61">
        <v>305</v>
      </c>
      <c r="E23" s="417"/>
    </row>
    <row r="24" spans="1:5" s="51" customFormat="1" ht="54.75" customHeight="1">
      <c r="A24" s="153">
        <f t="shared" si="0"/>
        <v>12</v>
      </c>
      <c r="B24" s="192" t="s">
        <v>337</v>
      </c>
      <c r="C24" s="148" t="s">
        <v>329</v>
      </c>
      <c r="D24" s="61">
        <v>5</v>
      </c>
      <c r="E24" s="417"/>
    </row>
    <row r="25" spans="1:5" s="51" customFormat="1" ht="33.75" customHeight="1">
      <c r="A25" s="153">
        <f t="shared" si="0"/>
        <v>13</v>
      </c>
      <c r="B25" s="192" t="s">
        <v>338</v>
      </c>
      <c r="C25" s="148" t="s">
        <v>339</v>
      </c>
      <c r="D25" s="61">
        <v>40</v>
      </c>
      <c r="E25" s="417"/>
    </row>
    <row r="26" spans="1:5" s="51" customFormat="1" ht="33.75" customHeight="1">
      <c r="A26" s="153">
        <f t="shared" si="0"/>
        <v>14</v>
      </c>
      <c r="B26" s="192" t="s">
        <v>340</v>
      </c>
      <c r="C26" s="148" t="s">
        <v>18</v>
      </c>
      <c r="D26" s="61">
        <v>336</v>
      </c>
      <c r="E26" s="417"/>
    </row>
    <row r="27" spans="1:5" s="51" customFormat="1" ht="33.75" customHeight="1">
      <c r="A27" s="153">
        <f t="shared" si="0"/>
        <v>15</v>
      </c>
      <c r="B27" s="192" t="s">
        <v>341</v>
      </c>
      <c r="C27" s="148" t="s">
        <v>18</v>
      </c>
      <c r="D27" s="61">
        <v>45</v>
      </c>
      <c r="E27" s="417"/>
    </row>
    <row r="28" spans="1:5" s="51" customFormat="1" ht="56.25" customHeight="1">
      <c r="A28" s="153">
        <f t="shared" si="0"/>
        <v>16</v>
      </c>
      <c r="B28" s="192" t="s">
        <v>342</v>
      </c>
      <c r="C28" s="148" t="s">
        <v>354</v>
      </c>
      <c r="D28" s="61">
        <v>80</v>
      </c>
      <c r="E28" s="417"/>
    </row>
    <row r="29" spans="1:5" s="51" customFormat="1" ht="42" customHeight="1">
      <c r="A29" s="153">
        <f t="shared" si="0"/>
        <v>17</v>
      </c>
      <c r="B29" s="192" t="s">
        <v>343</v>
      </c>
      <c r="C29" s="148" t="s">
        <v>354</v>
      </c>
      <c r="D29" s="61">
        <v>300</v>
      </c>
      <c r="E29" s="417"/>
    </row>
    <row r="30" spans="1:5" s="51" customFormat="1" ht="42" customHeight="1">
      <c r="A30" s="153">
        <f t="shared" si="0"/>
        <v>18</v>
      </c>
      <c r="B30" s="192" t="s">
        <v>344</v>
      </c>
      <c r="C30" s="148" t="s">
        <v>18</v>
      </c>
      <c r="D30" s="61">
        <v>150</v>
      </c>
      <c r="E30" s="417"/>
    </row>
    <row r="31" spans="1:5" s="51" customFormat="1" ht="42" customHeight="1">
      <c r="A31" s="153">
        <f t="shared" si="0"/>
        <v>19</v>
      </c>
      <c r="B31" s="194" t="s">
        <v>345</v>
      </c>
      <c r="C31" s="148" t="s">
        <v>18</v>
      </c>
      <c r="D31" s="61">
        <v>150</v>
      </c>
      <c r="E31" s="417"/>
    </row>
    <row r="32" spans="1:5" s="51" customFormat="1" ht="93.75" customHeight="1">
      <c r="A32" s="153">
        <f t="shared" si="0"/>
        <v>20</v>
      </c>
      <c r="B32" s="194" t="s">
        <v>346</v>
      </c>
      <c r="C32" s="148" t="s">
        <v>339</v>
      </c>
      <c r="D32" s="61">
        <v>7</v>
      </c>
      <c r="E32" s="417"/>
    </row>
    <row r="33" spans="1:5" s="51" customFormat="1" ht="72" customHeight="1">
      <c r="A33" s="153">
        <f t="shared" si="0"/>
        <v>21</v>
      </c>
      <c r="B33" s="194" t="s">
        <v>347</v>
      </c>
      <c r="C33" s="148" t="s">
        <v>339</v>
      </c>
      <c r="D33" s="61">
        <v>20</v>
      </c>
      <c r="E33" s="417"/>
    </row>
    <row r="34" spans="1:5" s="51" customFormat="1" ht="45.75" customHeight="1">
      <c r="A34" s="153">
        <f t="shared" si="0"/>
        <v>22</v>
      </c>
      <c r="B34" s="194" t="s">
        <v>348</v>
      </c>
      <c r="C34" s="148" t="s">
        <v>329</v>
      </c>
      <c r="D34" s="61">
        <v>1</v>
      </c>
      <c r="E34" s="417"/>
    </row>
    <row r="35" spans="1:5" s="51" customFormat="1" ht="69.75" customHeight="1">
      <c r="A35" s="153">
        <f t="shared" si="0"/>
        <v>23</v>
      </c>
      <c r="B35" s="195" t="s">
        <v>349</v>
      </c>
      <c r="C35" s="148" t="s">
        <v>339</v>
      </c>
      <c r="D35" s="61">
        <v>27</v>
      </c>
      <c r="E35" s="417"/>
    </row>
    <row r="36" spans="1:5" s="51" customFormat="1" ht="96" customHeight="1">
      <c r="A36" s="153">
        <f t="shared" si="0"/>
        <v>24</v>
      </c>
      <c r="B36" s="196" t="s">
        <v>350</v>
      </c>
      <c r="C36" s="148" t="s">
        <v>339</v>
      </c>
      <c r="D36" s="61">
        <v>30</v>
      </c>
      <c r="E36" s="417"/>
    </row>
    <row r="37" spans="1:5" s="51" customFormat="1" ht="42.75" customHeight="1">
      <c r="A37" s="153">
        <f t="shared" si="0"/>
        <v>25</v>
      </c>
      <c r="B37" s="197" t="s">
        <v>351</v>
      </c>
      <c r="C37" s="148" t="s">
        <v>353</v>
      </c>
      <c r="D37" s="61">
        <v>350</v>
      </c>
      <c r="E37" s="417"/>
    </row>
    <row r="38" spans="1:5" s="51" customFormat="1" ht="15.75" customHeight="1">
      <c r="A38" s="153">
        <f t="shared" si="0"/>
        <v>26</v>
      </c>
      <c r="B38" s="198" t="s">
        <v>352</v>
      </c>
      <c r="C38" s="152"/>
      <c r="D38" s="152"/>
      <c r="E38" s="417"/>
    </row>
    <row r="39" spans="1:5" s="51" customFormat="1" ht="53.25" customHeight="1">
      <c r="A39" s="153">
        <f t="shared" si="0"/>
        <v>27</v>
      </c>
      <c r="B39" s="192" t="s">
        <v>355</v>
      </c>
      <c r="C39" s="145" t="s">
        <v>167</v>
      </c>
      <c r="D39" s="40">
        <v>4370</v>
      </c>
      <c r="E39" s="417"/>
    </row>
    <row r="40" spans="1:5" s="51" customFormat="1" ht="42.75" customHeight="1">
      <c r="A40" s="153">
        <f t="shared" si="0"/>
        <v>28</v>
      </c>
      <c r="B40" s="192" t="s">
        <v>356</v>
      </c>
      <c r="C40" s="145" t="s">
        <v>167</v>
      </c>
      <c r="D40" s="40">
        <v>300</v>
      </c>
      <c r="E40" s="417"/>
    </row>
    <row r="41" spans="1:5" s="51" customFormat="1" ht="82.5" customHeight="1">
      <c r="A41" s="153">
        <f t="shared" si="0"/>
        <v>29</v>
      </c>
      <c r="B41" s="199" t="s">
        <v>357</v>
      </c>
      <c r="C41" s="145" t="s">
        <v>167</v>
      </c>
      <c r="D41" s="190">
        <v>7950</v>
      </c>
      <c r="E41" s="417"/>
    </row>
    <row r="42" spans="1:5" s="51" customFormat="1" ht="84" customHeight="1">
      <c r="A42" s="153">
        <f t="shared" si="0"/>
        <v>30</v>
      </c>
      <c r="B42" s="199" t="s">
        <v>358</v>
      </c>
      <c r="C42" s="145" t="s">
        <v>167</v>
      </c>
      <c r="D42" s="190">
        <v>580</v>
      </c>
      <c r="E42" s="417"/>
    </row>
    <row r="43" spans="1:5" s="51" customFormat="1" ht="84" customHeight="1">
      <c r="A43" s="153">
        <f t="shared" si="0"/>
        <v>31</v>
      </c>
      <c r="B43" s="199" t="s">
        <v>359</v>
      </c>
      <c r="C43" s="145" t="s">
        <v>167</v>
      </c>
      <c r="D43" s="190">
        <v>2230</v>
      </c>
      <c r="E43" s="417"/>
    </row>
    <row r="44" spans="1:5" s="51" customFormat="1" ht="110.25" customHeight="1">
      <c r="A44" s="153">
        <f t="shared" si="0"/>
        <v>32</v>
      </c>
      <c r="B44" s="200" t="s">
        <v>360</v>
      </c>
      <c r="C44" s="145" t="s">
        <v>167</v>
      </c>
      <c r="D44" s="205">
        <v>300</v>
      </c>
      <c r="E44" s="417"/>
    </row>
    <row r="45" spans="1:5" s="51" customFormat="1" ht="94.5" customHeight="1">
      <c r="A45" s="153">
        <f t="shared" si="0"/>
        <v>33</v>
      </c>
      <c r="B45" s="200" t="s">
        <v>361</v>
      </c>
      <c r="C45" s="145" t="s">
        <v>167</v>
      </c>
      <c r="D45" s="205">
        <v>580</v>
      </c>
      <c r="E45" s="417"/>
    </row>
    <row r="46" spans="1:5" s="51" customFormat="1" ht="107.25" customHeight="1">
      <c r="A46" s="153">
        <f t="shared" si="0"/>
        <v>34</v>
      </c>
      <c r="B46" s="200" t="s">
        <v>362</v>
      </c>
      <c r="C46" s="145" t="s">
        <v>167</v>
      </c>
      <c r="D46" s="205">
        <v>195</v>
      </c>
      <c r="E46" s="417"/>
    </row>
    <row r="47" spans="1:5" s="51" customFormat="1" ht="57.75" customHeight="1">
      <c r="A47" s="153">
        <f t="shared" si="0"/>
        <v>35</v>
      </c>
      <c r="B47" s="192" t="s">
        <v>363</v>
      </c>
      <c r="C47" s="145" t="s">
        <v>167</v>
      </c>
      <c r="D47" s="205">
        <v>15740</v>
      </c>
      <c r="E47" s="417"/>
    </row>
    <row r="48" spans="1:5" s="51" customFormat="1" ht="81.75" customHeight="1">
      <c r="A48" s="153">
        <f t="shared" si="0"/>
        <v>36</v>
      </c>
      <c r="B48" s="192" t="s">
        <v>364</v>
      </c>
      <c r="C48" s="145" t="s">
        <v>167</v>
      </c>
      <c r="D48" s="205">
        <v>300</v>
      </c>
      <c r="E48" s="417"/>
    </row>
    <row r="49" spans="1:5" s="51" customFormat="1" ht="30.75" customHeight="1">
      <c r="A49" s="153">
        <f t="shared" si="0"/>
        <v>37</v>
      </c>
      <c r="B49" s="197" t="s">
        <v>365</v>
      </c>
      <c r="C49" s="145" t="s">
        <v>167</v>
      </c>
      <c r="D49" s="205">
        <v>200</v>
      </c>
      <c r="E49" s="417"/>
    </row>
    <row r="50" spans="1:5" s="51" customFormat="1" ht="15.75" customHeight="1">
      <c r="A50" s="153">
        <f t="shared" si="0"/>
        <v>38</v>
      </c>
      <c r="B50" s="198" t="s">
        <v>366</v>
      </c>
      <c r="C50" s="146"/>
      <c r="D50" s="146"/>
      <c r="E50" s="417"/>
    </row>
    <row r="51" spans="1:5" s="51" customFormat="1" ht="15.75" customHeight="1">
      <c r="A51" s="153">
        <f t="shared" si="0"/>
        <v>39</v>
      </c>
      <c r="B51" s="206" t="s">
        <v>367</v>
      </c>
      <c r="C51" s="154"/>
      <c r="D51" s="154"/>
      <c r="E51" s="417"/>
    </row>
    <row r="52" spans="1:5" s="51" customFormat="1" ht="40.5" customHeight="1">
      <c r="A52" s="153">
        <f t="shared" si="0"/>
        <v>40</v>
      </c>
      <c r="B52" s="201" t="s">
        <v>368</v>
      </c>
      <c r="C52" s="145" t="s">
        <v>166</v>
      </c>
      <c r="D52" s="155">
        <v>8660</v>
      </c>
      <c r="E52" s="417"/>
    </row>
    <row r="53" spans="1:5" s="51" customFormat="1" ht="40.5" customHeight="1">
      <c r="A53" s="153">
        <f t="shared" si="0"/>
        <v>41</v>
      </c>
      <c r="B53" s="201" t="s">
        <v>369</v>
      </c>
      <c r="C53" s="145" t="s">
        <v>166</v>
      </c>
      <c r="D53" s="155">
        <v>8690</v>
      </c>
      <c r="E53" s="417"/>
    </row>
    <row r="54" spans="1:5" s="51" customFormat="1" ht="40.5" customHeight="1">
      <c r="A54" s="153">
        <f t="shared" si="0"/>
        <v>42</v>
      </c>
      <c r="B54" s="201" t="s">
        <v>370</v>
      </c>
      <c r="C54" s="145" t="s">
        <v>166</v>
      </c>
      <c r="D54" s="155">
        <v>8730</v>
      </c>
      <c r="E54" s="417"/>
    </row>
    <row r="55" spans="1:5" s="51" customFormat="1" ht="33" customHeight="1">
      <c r="A55" s="153">
        <f t="shared" si="0"/>
        <v>43</v>
      </c>
      <c r="B55" s="201" t="s">
        <v>371</v>
      </c>
      <c r="C55" s="145" t="s">
        <v>166</v>
      </c>
      <c r="D55" s="156">
        <v>11095</v>
      </c>
      <c r="E55" s="417"/>
    </row>
    <row r="56" spans="1:5" s="51" customFormat="1" ht="33" customHeight="1">
      <c r="A56" s="153">
        <f t="shared" si="0"/>
        <v>44</v>
      </c>
      <c r="B56" s="201" t="s">
        <v>372</v>
      </c>
      <c r="C56" s="145" t="s">
        <v>166</v>
      </c>
      <c r="D56" s="156">
        <v>11430</v>
      </c>
      <c r="E56" s="417"/>
    </row>
    <row r="57" spans="1:5" s="51" customFormat="1" ht="33" customHeight="1">
      <c r="A57" s="153">
        <f t="shared" si="0"/>
        <v>45</v>
      </c>
      <c r="B57" s="201" t="s">
        <v>373</v>
      </c>
      <c r="C57" s="145" t="s">
        <v>166</v>
      </c>
      <c r="D57" s="156">
        <v>11890</v>
      </c>
      <c r="E57" s="417"/>
    </row>
    <row r="58" spans="1:5" s="51" customFormat="1" ht="29.25" customHeight="1">
      <c r="A58" s="153">
        <f t="shared" si="0"/>
        <v>46</v>
      </c>
      <c r="B58" s="207" t="s">
        <v>374</v>
      </c>
      <c r="C58" s="157"/>
      <c r="D58" s="157"/>
      <c r="E58" s="417"/>
    </row>
    <row r="59" spans="1:5" s="51" customFormat="1" ht="38.25" customHeight="1">
      <c r="A59" s="153">
        <f t="shared" si="0"/>
        <v>47</v>
      </c>
      <c r="B59" s="201" t="s">
        <v>375</v>
      </c>
      <c r="C59" s="145" t="s">
        <v>166</v>
      </c>
      <c r="D59" s="156">
        <v>1240</v>
      </c>
      <c r="E59" s="417"/>
    </row>
    <row r="60" spans="1:5" s="51" customFormat="1" ht="38.25" customHeight="1">
      <c r="A60" s="153">
        <f t="shared" si="0"/>
        <v>48</v>
      </c>
      <c r="B60" s="201" t="s">
        <v>376</v>
      </c>
      <c r="C60" s="145" t="s">
        <v>166</v>
      </c>
      <c r="D60" s="156">
        <v>1252</v>
      </c>
      <c r="E60" s="417"/>
    </row>
    <row r="61" spans="1:5" s="51" customFormat="1" ht="33" customHeight="1">
      <c r="A61" s="153">
        <f t="shared" si="0"/>
        <v>49</v>
      </c>
      <c r="B61" s="201" t="s">
        <v>377</v>
      </c>
      <c r="C61" s="145" t="s">
        <v>166</v>
      </c>
      <c r="D61" s="156">
        <v>1520</v>
      </c>
      <c r="E61" s="417"/>
    </row>
    <row r="62" spans="1:5" s="51" customFormat="1" ht="33" customHeight="1">
      <c r="A62" s="153">
        <f t="shared" si="0"/>
        <v>50</v>
      </c>
      <c r="B62" s="201" t="s">
        <v>378</v>
      </c>
      <c r="C62" s="145" t="s">
        <v>166</v>
      </c>
      <c r="D62" s="156">
        <v>1565</v>
      </c>
      <c r="E62" s="417"/>
    </row>
    <row r="63" spans="1:5" s="51" customFormat="1" ht="33" customHeight="1">
      <c r="A63" s="153">
        <f t="shared" si="0"/>
        <v>51</v>
      </c>
      <c r="B63" s="201" t="s">
        <v>379</v>
      </c>
      <c r="C63" s="145" t="s">
        <v>166</v>
      </c>
      <c r="D63" s="156">
        <v>1630</v>
      </c>
      <c r="E63" s="417"/>
    </row>
    <row r="64" spans="1:5" s="51" customFormat="1" ht="33" customHeight="1">
      <c r="A64" s="153">
        <f t="shared" si="0"/>
        <v>52</v>
      </c>
      <c r="B64" s="207" t="s">
        <v>380</v>
      </c>
      <c r="C64" s="157"/>
      <c r="D64" s="157"/>
      <c r="E64" s="417"/>
    </row>
    <row r="65" spans="1:5" s="51" customFormat="1" ht="32.25" customHeight="1">
      <c r="A65" s="153">
        <f t="shared" si="0"/>
        <v>53</v>
      </c>
      <c r="B65" s="201" t="s">
        <v>381</v>
      </c>
      <c r="C65" s="145" t="s">
        <v>166</v>
      </c>
      <c r="D65" s="156">
        <v>280</v>
      </c>
      <c r="E65" s="417"/>
    </row>
    <row r="66" spans="1:5" s="51" customFormat="1" ht="32.25" customHeight="1">
      <c r="A66" s="153">
        <f t="shared" si="0"/>
        <v>54</v>
      </c>
      <c r="B66" s="201" t="s">
        <v>382</v>
      </c>
      <c r="C66" s="145" t="s">
        <v>166</v>
      </c>
      <c r="D66" s="156">
        <v>280</v>
      </c>
      <c r="E66" s="417"/>
    </row>
    <row r="67" spans="1:5" s="51" customFormat="1" ht="32.25" customHeight="1">
      <c r="A67" s="153">
        <f t="shared" si="0"/>
        <v>55</v>
      </c>
      <c r="B67" s="201" t="s">
        <v>371</v>
      </c>
      <c r="C67" s="145" t="s">
        <v>166</v>
      </c>
      <c r="D67" s="156">
        <v>310</v>
      </c>
      <c r="E67" s="417"/>
    </row>
    <row r="68" spans="1:5" s="51" customFormat="1" ht="31.5" customHeight="1">
      <c r="A68" s="153">
        <f t="shared" si="0"/>
        <v>56</v>
      </c>
      <c r="B68" s="201" t="s">
        <v>372</v>
      </c>
      <c r="C68" s="145" t="s">
        <v>166</v>
      </c>
      <c r="D68" s="156">
        <v>320</v>
      </c>
      <c r="E68" s="417"/>
    </row>
    <row r="69" spans="1:5" s="51" customFormat="1" ht="31.5" customHeight="1">
      <c r="A69" s="153">
        <f t="shared" si="0"/>
        <v>57</v>
      </c>
      <c r="B69" s="201" t="s">
        <v>373</v>
      </c>
      <c r="C69" s="145" t="s">
        <v>166</v>
      </c>
      <c r="D69" s="156">
        <v>330</v>
      </c>
      <c r="E69" s="417"/>
    </row>
    <row r="70" spans="1:5" s="51" customFormat="1" ht="31.5" customHeight="1">
      <c r="A70" s="153">
        <f t="shared" si="0"/>
        <v>58</v>
      </c>
      <c r="B70" s="207" t="s">
        <v>383</v>
      </c>
      <c r="C70" s="157"/>
      <c r="D70" s="157"/>
      <c r="E70" s="417"/>
    </row>
    <row r="71" spans="1:5" s="51" customFormat="1" ht="31.5" customHeight="1">
      <c r="A71" s="153">
        <f t="shared" si="0"/>
        <v>59</v>
      </c>
      <c r="B71" s="201" t="s">
        <v>384</v>
      </c>
      <c r="C71" s="145" t="s">
        <v>166</v>
      </c>
      <c r="D71" s="156">
        <v>220</v>
      </c>
      <c r="E71" s="417"/>
    </row>
    <row r="72" spans="1:5" s="51" customFormat="1" ht="31.5" customHeight="1">
      <c r="A72" s="153">
        <f t="shared" si="0"/>
        <v>60</v>
      </c>
      <c r="B72" s="201" t="s">
        <v>382</v>
      </c>
      <c r="C72" s="145" t="s">
        <v>166</v>
      </c>
      <c r="D72" s="156">
        <v>220</v>
      </c>
      <c r="E72" s="417"/>
    </row>
    <row r="73" spans="1:5" s="51" customFormat="1" ht="31.5" customHeight="1">
      <c r="A73" s="153">
        <f t="shared" si="0"/>
        <v>61</v>
      </c>
      <c r="B73" s="201" t="s">
        <v>377</v>
      </c>
      <c r="C73" s="145" t="s">
        <v>166</v>
      </c>
      <c r="D73" s="156">
        <v>245</v>
      </c>
      <c r="E73" s="417"/>
    </row>
    <row r="74" spans="1:5" s="51" customFormat="1" ht="31.5" customHeight="1">
      <c r="A74" s="153">
        <f t="shared" si="0"/>
        <v>62</v>
      </c>
      <c r="B74" s="201" t="s">
        <v>378</v>
      </c>
      <c r="C74" s="145" t="s">
        <v>166</v>
      </c>
      <c r="D74" s="156">
        <v>252</v>
      </c>
      <c r="E74" s="417"/>
    </row>
    <row r="75" spans="1:5" s="51" customFormat="1" ht="31.5" customHeight="1">
      <c r="A75" s="153">
        <f t="shared" si="0"/>
        <v>63</v>
      </c>
      <c r="B75" s="201" t="s">
        <v>379</v>
      </c>
      <c r="C75" s="145" t="s">
        <v>166</v>
      </c>
      <c r="D75" s="156">
        <v>260</v>
      </c>
      <c r="E75" s="417"/>
    </row>
    <row r="76" spans="1:5" s="51" customFormat="1" ht="31.5" customHeight="1">
      <c r="A76" s="153">
        <f t="shared" si="0"/>
        <v>64</v>
      </c>
      <c r="B76" s="207" t="s">
        <v>385</v>
      </c>
      <c r="C76" s="506" t="s">
        <v>404</v>
      </c>
      <c r="D76" s="506"/>
      <c r="E76" s="417"/>
    </row>
    <row r="77" spans="1:5" s="51" customFormat="1" ht="19.5" customHeight="1">
      <c r="A77" s="153">
        <f t="shared" si="0"/>
        <v>65</v>
      </c>
      <c r="B77" s="201" t="s">
        <v>386</v>
      </c>
      <c r="C77" s="155"/>
      <c r="D77" s="156"/>
      <c r="E77" s="417"/>
    </row>
    <row r="78" spans="1:5" s="51" customFormat="1" ht="42" customHeight="1">
      <c r="A78" s="153">
        <f t="shared" si="0"/>
        <v>66</v>
      </c>
      <c r="B78" s="201" t="s">
        <v>387</v>
      </c>
      <c r="C78" s="155"/>
      <c r="D78" s="156"/>
      <c r="E78" s="417"/>
    </row>
    <row r="79" spans="1:5" s="51" customFormat="1" ht="31.5" customHeight="1">
      <c r="A79" s="153">
        <f aca="true" t="shared" si="1" ref="A79:A142">A78+1</f>
        <v>67</v>
      </c>
      <c r="B79" s="201" t="s">
        <v>388</v>
      </c>
      <c r="C79" s="155"/>
      <c r="D79" s="156"/>
      <c r="E79" s="417"/>
    </row>
    <row r="80" spans="1:5" s="51" customFormat="1" ht="31.5" customHeight="1">
      <c r="A80" s="153">
        <f t="shared" si="1"/>
        <v>68</v>
      </c>
      <c r="B80" s="201" t="s">
        <v>379</v>
      </c>
      <c r="C80" s="155"/>
      <c r="D80" s="156"/>
      <c r="E80" s="417"/>
    </row>
    <row r="81" spans="1:5" s="51" customFormat="1" ht="31.5" customHeight="1">
      <c r="A81" s="153">
        <f t="shared" si="1"/>
        <v>69</v>
      </c>
      <c r="B81" s="207" t="s">
        <v>389</v>
      </c>
      <c r="C81" s="507" t="s">
        <v>405</v>
      </c>
      <c r="D81" s="507"/>
      <c r="E81" s="417"/>
    </row>
    <row r="82" spans="1:5" s="51" customFormat="1" ht="31.5" customHeight="1">
      <c r="A82" s="153">
        <f t="shared" si="1"/>
        <v>70</v>
      </c>
      <c r="B82" s="201" t="s">
        <v>390</v>
      </c>
      <c r="C82" s="145" t="s">
        <v>166</v>
      </c>
      <c r="D82" s="156">
        <v>55</v>
      </c>
      <c r="E82" s="417"/>
    </row>
    <row r="83" spans="1:5" s="51" customFormat="1" ht="42" customHeight="1">
      <c r="A83" s="153">
        <f t="shared" si="1"/>
        <v>71</v>
      </c>
      <c r="B83" s="201" t="s">
        <v>387</v>
      </c>
      <c r="C83" s="145" t="s">
        <v>166</v>
      </c>
      <c r="D83" s="156">
        <v>55</v>
      </c>
      <c r="E83" s="417"/>
    </row>
    <row r="84" spans="1:5" s="51" customFormat="1" ht="33" customHeight="1">
      <c r="A84" s="153">
        <f t="shared" si="1"/>
        <v>72</v>
      </c>
      <c r="B84" s="201" t="s">
        <v>371</v>
      </c>
      <c r="C84" s="145" t="s">
        <v>166</v>
      </c>
      <c r="D84" s="156">
        <v>60</v>
      </c>
      <c r="E84" s="417"/>
    </row>
    <row r="85" spans="1:5" s="51" customFormat="1" ht="33" customHeight="1">
      <c r="A85" s="153">
        <f t="shared" si="1"/>
        <v>73</v>
      </c>
      <c r="B85" s="201" t="s">
        <v>372</v>
      </c>
      <c r="C85" s="145" t="s">
        <v>166</v>
      </c>
      <c r="D85" s="156">
        <v>63</v>
      </c>
      <c r="E85" s="417"/>
    </row>
    <row r="86" spans="1:5" s="51" customFormat="1" ht="33" customHeight="1">
      <c r="A86" s="153">
        <f t="shared" si="1"/>
        <v>74</v>
      </c>
      <c r="B86" s="201" t="s">
        <v>373</v>
      </c>
      <c r="C86" s="145" t="s">
        <v>166</v>
      </c>
      <c r="D86" s="156">
        <v>66</v>
      </c>
      <c r="E86" s="417"/>
    </row>
    <row r="87" spans="1:5" s="51" customFormat="1" ht="33" customHeight="1">
      <c r="A87" s="153">
        <f t="shared" si="1"/>
        <v>75</v>
      </c>
      <c r="B87" s="207" t="s">
        <v>391</v>
      </c>
      <c r="C87" s="508" t="s">
        <v>406</v>
      </c>
      <c r="D87" s="508"/>
      <c r="E87" s="417"/>
    </row>
    <row r="88" spans="1:5" s="51" customFormat="1" ht="33" customHeight="1">
      <c r="A88" s="153">
        <f t="shared" si="1"/>
        <v>76</v>
      </c>
      <c r="B88" s="201" t="s">
        <v>392</v>
      </c>
      <c r="C88" s="145" t="s">
        <v>166</v>
      </c>
      <c r="D88" s="156">
        <v>685</v>
      </c>
      <c r="E88" s="417"/>
    </row>
    <row r="89" spans="1:5" s="51" customFormat="1" ht="33" customHeight="1">
      <c r="A89" s="153">
        <f t="shared" si="1"/>
        <v>77</v>
      </c>
      <c r="B89" s="201" t="s">
        <v>393</v>
      </c>
      <c r="C89" s="145" t="s">
        <v>166</v>
      </c>
      <c r="D89" s="156">
        <v>45</v>
      </c>
      <c r="E89" s="417"/>
    </row>
    <row r="90" spans="1:5" s="51" customFormat="1" ht="33" customHeight="1">
      <c r="A90" s="153">
        <f t="shared" si="1"/>
        <v>78</v>
      </c>
      <c r="B90" s="201" t="s">
        <v>382</v>
      </c>
      <c r="C90" s="145" t="s">
        <v>166</v>
      </c>
      <c r="D90" s="156">
        <v>730</v>
      </c>
      <c r="E90" s="417"/>
    </row>
    <row r="91" spans="1:5" s="51" customFormat="1" ht="35.25" customHeight="1">
      <c r="A91" s="153">
        <f t="shared" si="1"/>
        <v>79</v>
      </c>
      <c r="B91" s="201" t="s">
        <v>394</v>
      </c>
      <c r="C91" s="145" t="s">
        <v>166</v>
      </c>
      <c r="D91" s="156">
        <v>730</v>
      </c>
      <c r="E91" s="417"/>
    </row>
    <row r="92" spans="1:5" s="51" customFormat="1" ht="35.25" customHeight="1">
      <c r="A92" s="153">
        <f t="shared" si="1"/>
        <v>80</v>
      </c>
      <c r="B92" s="201" t="s">
        <v>395</v>
      </c>
      <c r="C92" s="145" t="s">
        <v>166</v>
      </c>
      <c r="D92" s="156">
        <v>875</v>
      </c>
      <c r="E92" s="417"/>
    </row>
    <row r="93" spans="1:5" s="51" customFormat="1" ht="35.25" customHeight="1">
      <c r="A93" s="153">
        <f t="shared" si="1"/>
        <v>81</v>
      </c>
      <c r="B93" s="207" t="s">
        <v>396</v>
      </c>
      <c r="C93" s="157"/>
      <c r="D93" s="157"/>
      <c r="E93" s="417"/>
    </row>
    <row r="94" spans="1:5" s="51" customFormat="1" ht="35.25" customHeight="1">
      <c r="A94" s="153">
        <f t="shared" si="1"/>
        <v>82</v>
      </c>
      <c r="B94" s="201" t="s">
        <v>397</v>
      </c>
      <c r="C94" s="145" t="s">
        <v>166</v>
      </c>
      <c r="D94" s="156">
        <v>3250</v>
      </c>
      <c r="E94" s="417"/>
    </row>
    <row r="95" spans="1:5" s="51" customFormat="1" ht="35.25" customHeight="1">
      <c r="A95" s="153">
        <f t="shared" si="1"/>
        <v>83</v>
      </c>
      <c r="B95" s="201" t="s">
        <v>394</v>
      </c>
      <c r="C95" s="145" t="s">
        <v>166</v>
      </c>
      <c r="D95" s="156">
        <v>3250</v>
      </c>
      <c r="E95" s="417"/>
    </row>
    <row r="96" spans="1:5" s="51" customFormat="1" ht="35.25" customHeight="1">
      <c r="A96" s="153">
        <f t="shared" si="1"/>
        <v>84</v>
      </c>
      <c r="B96" s="201" t="s">
        <v>395</v>
      </c>
      <c r="C96" s="145" t="s">
        <v>166</v>
      </c>
      <c r="D96" s="156">
        <v>3900</v>
      </c>
      <c r="E96" s="417"/>
    </row>
    <row r="97" spans="1:5" s="51" customFormat="1" ht="20.25" customHeight="1">
      <c r="A97" s="153">
        <f t="shared" si="1"/>
        <v>85</v>
      </c>
      <c r="B97" s="207" t="s">
        <v>398</v>
      </c>
      <c r="C97" s="157"/>
      <c r="D97" s="157"/>
      <c r="E97" s="417"/>
    </row>
    <row r="98" spans="1:5" s="51" customFormat="1" ht="42" customHeight="1">
      <c r="A98" s="153">
        <f t="shared" si="1"/>
        <v>86</v>
      </c>
      <c r="B98" s="202" t="s">
        <v>399</v>
      </c>
      <c r="C98" s="145" t="s">
        <v>166</v>
      </c>
      <c r="D98" s="156">
        <v>9060</v>
      </c>
      <c r="E98" s="417"/>
    </row>
    <row r="99" spans="1:5" s="51" customFormat="1" ht="18.75" customHeight="1">
      <c r="A99" s="153">
        <f t="shared" si="1"/>
        <v>87</v>
      </c>
      <c r="B99" s="207" t="s">
        <v>400</v>
      </c>
      <c r="C99" s="157"/>
      <c r="D99" s="157"/>
      <c r="E99" s="417"/>
    </row>
    <row r="100" spans="1:5" s="51" customFormat="1" ht="42" customHeight="1">
      <c r="A100" s="153">
        <f t="shared" si="1"/>
        <v>88</v>
      </c>
      <c r="B100" s="201" t="s">
        <v>401</v>
      </c>
      <c r="C100" s="145" t="s">
        <v>166</v>
      </c>
      <c r="D100" s="156">
        <v>1420</v>
      </c>
      <c r="E100" s="417"/>
    </row>
    <row r="101" spans="1:5" s="51" customFormat="1" ht="31.5" customHeight="1">
      <c r="A101" s="153">
        <f t="shared" si="1"/>
        <v>89</v>
      </c>
      <c r="B101" s="207" t="s">
        <v>402</v>
      </c>
      <c r="C101" s="157"/>
      <c r="D101" s="157"/>
      <c r="E101" s="417"/>
    </row>
    <row r="102" spans="1:5" s="51" customFormat="1" ht="42" customHeight="1">
      <c r="A102" s="153">
        <f t="shared" si="1"/>
        <v>90</v>
      </c>
      <c r="B102" s="201" t="s">
        <v>368</v>
      </c>
      <c r="C102" s="145" t="s">
        <v>166</v>
      </c>
      <c r="D102" s="156">
        <v>495</v>
      </c>
      <c r="E102" s="417"/>
    </row>
    <row r="103" spans="1:5" s="51" customFormat="1" ht="15.75" customHeight="1">
      <c r="A103" s="153">
        <f t="shared" si="1"/>
        <v>91</v>
      </c>
      <c r="B103" s="198" t="s">
        <v>403</v>
      </c>
      <c r="C103" s="157"/>
      <c r="D103" s="157"/>
      <c r="E103" s="417"/>
    </row>
    <row r="104" spans="1:5" s="51" customFormat="1" ht="32.25" customHeight="1">
      <c r="A104" s="153">
        <f t="shared" si="1"/>
        <v>92</v>
      </c>
      <c r="B104" s="197" t="s">
        <v>911</v>
      </c>
      <c r="C104" s="155" t="s">
        <v>18</v>
      </c>
      <c r="D104" s="156">
        <v>2815</v>
      </c>
      <c r="E104" s="417"/>
    </row>
    <row r="105" spans="1:5" s="51" customFormat="1" ht="40.5" customHeight="1">
      <c r="A105" s="153">
        <f t="shared" si="1"/>
        <v>93</v>
      </c>
      <c r="B105" s="197" t="s">
        <v>407</v>
      </c>
      <c r="C105" s="145" t="s">
        <v>166</v>
      </c>
      <c r="D105" s="156">
        <v>1126</v>
      </c>
      <c r="E105" s="417"/>
    </row>
    <row r="106" spans="1:5" s="51" customFormat="1" ht="40.5" customHeight="1">
      <c r="A106" s="153">
        <f t="shared" si="1"/>
        <v>94</v>
      </c>
      <c r="B106" s="197" t="s">
        <v>912</v>
      </c>
      <c r="C106" s="155" t="s">
        <v>18</v>
      </c>
      <c r="D106" s="156">
        <v>870</v>
      </c>
      <c r="E106" s="417"/>
    </row>
    <row r="107" spans="1:5" s="51" customFormat="1" ht="40.5" customHeight="1">
      <c r="A107" s="153">
        <f t="shared" si="1"/>
        <v>95</v>
      </c>
      <c r="B107" s="197" t="s">
        <v>913</v>
      </c>
      <c r="C107" s="155" t="s">
        <v>18</v>
      </c>
      <c r="D107" s="156">
        <v>490</v>
      </c>
      <c r="E107" s="417"/>
    </row>
    <row r="108" spans="1:5" s="51" customFormat="1" ht="40.5" customHeight="1">
      <c r="A108" s="153">
        <f t="shared" si="1"/>
        <v>96</v>
      </c>
      <c r="B108" s="197" t="s">
        <v>914</v>
      </c>
      <c r="C108" s="155" t="s">
        <v>18</v>
      </c>
      <c r="D108" s="156">
        <v>24</v>
      </c>
      <c r="E108" s="417"/>
    </row>
    <row r="109" spans="1:5" s="51" customFormat="1" ht="49.5" customHeight="1">
      <c r="A109" s="153">
        <f t="shared" si="1"/>
        <v>97</v>
      </c>
      <c r="B109" s="201" t="s">
        <v>915</v>
      </c>
      <c r="C109" s="155" t="s">
        <v>18</v>
      </c>
      <c r="D109" s="156">
        <v>45</v>
      </c>
      <c r="E109" s="417"/>
    </row>
    <row r="110" spans="1:5" s="51" customFormat="1" ht="35.25" customHeight="1">
      <c r="A110" s="153">
        <f t="shared" si="1"/>
        <v>98</v>
      </c>
      <c r="B110" s="198" t="s">
        <v>408</v>
      </c>
      <c r="C110" s="157"/>
      <c r="D110" s="157"/>
      <c r="E110" s="417"/>
    </row>
    <row r="111" spans="1:5" s="51" customFormat="1" ht="15.75" customHeight="1">
      <c r="A111" s="153">
        <f t="shared" si="1"/>
        <v>99</v>
      </c>
      <c r="B111" s="201" t="s">
        <v>409</v>
      </c>
      <c r="C111" s="155" t="s">
        <v>18</v>
      </c>
      <c r="D111" s="191">
        <v>750</v>
      </c>
      <c r="E111" s="417"/>
    </row>
    <row r="112" spans="1:5" s="51" customFormat="1" ht="46.5" customHeight="1">
      <c r="A112" s="153">
        <f t="shared" si="1"/>
        <v>100</v>
      </c>
      <c r="B112" s="201" t="s">
        <v>916</v>
      </c>
      <c r="C112" s="145" t="s">
        <v>18</v>
      </c>
      <c r="D112" s="191">
        <v>30</v>
      </c>
      <c r="E112" s="417"/>
    </row>
    <row r="113" spans="1:5" s="51" customFormat="1" ht="30" customHeight="1">
      <c r="A113" s="153">
        <f t="shared" si="1"/>
        <v>101</v>
      </c>
      <c r="B113" s="201" t="s">
        <v>917</v>
      </c>
      <c r="C113" s="145" t="s">
        <v>166</v>
      </c>
      <c r="D113" s="191">
        <v>95</v>
      </c>
      <c r="E113" s="417"/>
    </row>
    <row r="114" spans="1:5" s="51" customFormat="1" ht="30" customHeight="1">
      <c r="A114" s="153">
        <f t="shared" si="1"/>
        <v>102</v>
      </c>
      <c r="B114" s="201" t="s">
        <v>918</v>
      </c>
      <c r="C114" s="145" t="s">
        <v>166</v>
      </c>
      <c r="D114" s="191">
        <v>60</v>
      </c>
      <c r="E114" s="417"/>
    </row>
    <row r="115" spans="1:5" s="51" customFormat="1" ht="27.75" customHeight="1">
      <c r="A115" s="153">
        <f t="shared" si="1"/>
        <v>103</v>
      </c>
      <c r="B115" s="201" t="s">
        <v>410</v>
      </c>
      <c r="C115" s="155" t="s">
        <v>339</v>
      </c>
      <c r="D115" s="191">
        <v>7</v>
      </c>
      <c r="E115" s="417"/>
    </row>
    <row r="116" spans="1:5" s="51" customFormat="1" ht="82.5" customHeight="1">
      <c r="A116" s="153">
        <f t="shared" si="1"/>
        <v>104</v>
      </c>
      <c r="B116" s="203" t="s">
        <v>411</v>
      </c>
      <c r="C116" s="155" t="s">
        <v>329</v>
      </c>
      <c r="D116" s="191">
        <v>1</v>
      </c>
      <c r="E116" s="417"/>
    </row>
    <row r="117" spans="1:5" s="51" customFormat="1" ht="32.25" customHeight="1">
      <c r="A117" s="153">
        <f t="shared" si="1"/>
        <v>105</v>
      </c>
      <c r="B117" s="203" t="s">
        <v>412</v>
      </c>
      <c r="C117" s="155" t="s">
        <v>18</v>
      </c>
      <c r="D117" s="191">
        <v>305</v>
      </c>
      <c r="E117" s="417"/>
    </row>
    <row r="118" spans="1:5" s="51" customFormat="1" ht="54" customHeight="1">
      <c r="A118" s="153">
        <f t="shared" si="1"/>
        <v>106</v>
      </c>
      <c r="B118" s="203" t="s">
        <v>413</v>
      </c>
      <c r="C118" s="155" t="s">
        <v>339</v>
      </c>
      <c r="D118" s="191">
        <v>3</v>
      </c>
      <c r="E118" s="417"/>
    </row>
    <row r="119" spans="1:5" s="51" customFormat="1" ht="29.25" customHeight="1">
      <c r="A119" s="153">
        <f t="shared" si="1"/>
        <v>107</v>
      </c>
      <c r="B119" s="203" t="s">
        <v>414</v>
      </c>
      <c r="C119" s="155" t="s">
        <v>18</v>
      </c>
      <c r="D119" s="191">
        <v>45</v>
      </c>
      <c r="E119" s="417"/>
    </row>
    <row r="120" spans="1:5" s="51" customFormat="1" ht="53.25" customHeight="1">
      <c r="A120" s="153">
        <f t="shared" si="1"/>
        <v>108</v>
      </c>
      <c r="B120" s="203" t="s">
        <v>415</v>
      </c>
      <c r="C120" s="155" t="s">
        <v>339</v>
      </c>
      <c r="D120" s="191">
        <v>1</v>
      </c>
      <c r="E120" s="417"/>
    </row>
    <row r="121" spans="1:5" s="51" customFormat="1" ht="54.75" customHeight="1">
      <c r="A121" s="153">
        <f t="shared" si="1"/>
        <v>109</v>
      </c>
      <c r="B121" s="203" t="s">
        <v>416</v>
      </c>
      <c r="C121" s="155" t="s">
        <v>339</v>
      </c>
      <c r="D121" s="191">
        <v>1</v>
      </c>
      <c r="E121" s="417"/>
    </row>
    <row r="122" spans="1:5" s="51" customFormat="1" ht="57" customHeight="1">
      <c r="A122" s="153">
        <f t="shared" si="1"/>
        <v>110</v>
      </c>
      <c r="B122" s="203" t="s">
        <v>417</v>
      </c>
      <c r="C122" s="155" t="s">
        <v>339</v>
      </c>
      <c r="D122" s="191">
        <v>1</v>
      </c>
      <c r="E122" s="417"/>
    </row>
    <row r="123" spans="1:5" s="51" customFormat="1" ht="15.75" customHeight="1">
      <c r="A123" s="153">
        <f t="shared" si="1"/>
        <v>111</v>
      </c>
      <c r="B123" s="204" t="s">
        <v>418</v>
      </c>
      <c r="C123" s="155" t="s">
        <v>339</v>
      </c>
      <c r="D123" s="191">
        <v>38</v>
      </c>
      <c r="E123" s="417"/>
    </row>
    <row r="124" spans="1:5" s="51" customFormat="1" ht="29.25" customHeight="1">
      <c r="A124" s="153">
        <f t="shared" si="1"/>
        <v>112</v>
      </c>
      <c r="B124" s="204" t="s">
        <v>419</v>
      </c>
      <c r="C124" s="155" t="s">
        <v>339</v>
      </c>
      <c r="D124" s="191">
        <v>5</v>
      </c>
      <c r="E124" s="417"/>
    </row>
    <row r="125" spans="1:5" s="51" customFormat="1" ht="15.75" customHeight="1">
      <c r="A125" s="153">
        <f t="shared" si="1"/>
        <v>113</v>
      </c>
      <c r="B125" s="204" t="s">
        <v>420</v>
      </c>
      <c r="C125" s="155" t="s">
        <v>339</v>
      </c>
      <c r="D125" s="191">
        <v>1</v>
      </c>
      <c r="E125" s="417"/>
    </row>
    <row r="126" spans="1:5" s="51" customFormat="1" ht="15.75" customHeight="1">
      <c r="A126" s="153">
        <f t="shared" si="1"/>
        <v>114</v>
      </c>
      <c r="B126" s="204" t="s">
        <v>421</v>
      </c>
      <c r="C126" s="155" t="s">
        <v>339</v>
      </c>
      <c r="D126" s="191">
        <v>1</v>
      </c>
      <c r="E126" s="417"/>
    </row>
    <row r="127" spans="1:5" s="51" customFormat="1" ht="15.75" customHeight="1">
      <c r="A127" s="153">
        <f t="shared" si="1"/>
        <v>115</v>
      </c>
      <c r="B127" s="204" t="s">
        <v>422</v>
      </c>
      <c r="C127" s="155" t="s">
        <v>339</v>
      </c>
      <c r="D127" s="191">
        <v>9</v>
      </c>
      <c r="E127" s="417"/>
    </row>
    <row r="128" spans="1:5" s="51" customFormat="1" ht="15.75" customHeight="1">
      <c r="A128" s="153">
        <f t="shared" si="1"/>
        <v>116</v>
      </c>
      <c r="B128" s="204" t="s">
        <v>423</v>
      </c>
      <c r="C128" s="155" t="s">
        <v>339</v>
      </c>
      <c r="D128" s="191">
        <v>5</v>
      </c>
      <c r="E128" s="417"/>
    </row>
    <row r="129" spans="1:5" s="51" customFormat="1" ht="15.75" customHeight="1">
      <c r="A129" s="153">
        <f t="shared" si="1"/>
        <v>117</v>
      </c>
      <c r="B129" s="204" t="s">
        <v>424</v>
      </c>
      <c r="C129" s="155" t="s">
        <v>339</v>
      </c>
      <c r="D129" s="191">
        <v>2</v>
      </c>
      <c r="E129" s="417"/>
    </row>
    <row r="130" spans="1:5" s="51" customFormat="1" ht="15.75" customHeight="1">
      <c r="A130" s="153">
        <f t="shared" si="1"/>
        <v>118</v>
      </c>
      <c r="B130" s="204" t="s">
        <v>425</v>
      </c>
      <c r="C130" s="155" t="s">
        <v>339</v>
      </c>
      <c r="D130" s="191">
        <v>6</v>
      </c>
      <c r="E130" s="417"/>
    </row>
    <row r="131" spans="1:5" s="51" customFormat="1" ht="15.75" customHeight="1">
      <c r="A131" s="153">
        <f t="shared" si="1"/>
        <v>119</v>
      </c>
      <c r="B131" s="204" t="s">
        <v>426</v>
      </c>
      <c r="C131" s="155" t="s">
        <v>339</v>
      </c>
      <c r="D131" s="191">
        <v>1</v>
      </c>
      <c r="E131" s="417"/>
    </row>
    <row r="132" spans="1:5" s="51" customFormat="1" ht="15.75" customHeight="1">
      <c r="A132" s="153">
        <f t="shared" si="1"/>
        <v>120</v>
      </c>
      <c r="B132" s="204" t="s">
        <v>427</v>
      </c>
      <c r="C132" s="155" t="s">
        <v>339</v>
      </c>
      <c r="D132" s="191">
        <v>1</v>
      </c>
      <c r="E132" s="417"/>
    </row>
    <row r="133" spans="1:5" s="51" customFormat="1" ht="15.75" customHeight="1">
      <c r="A133" s="153">
        <f t="shared" si="1"/>
        <v>121</v>
      </c>
      <c r="B133" s="204" t="s">
        <v>428</v>
      </c>
      <c r="C133" s="155" t="s">
        <v>339</v>
      </c>
      <c r="D133" s="191">
        <v>7</v>
      </c>
      <c r="E133" s="417"/>
    </row>
    <row r="134" spans="1:5" s="51" customFormat="1" ht="15.75" customHeight="1">
      <c r="A134" s="153">
        <f t="shared" si="1"/>
        <v>122</v>
      </c>
      <c r="B134" s="204" t="s">
        <v>429</v>
      </c>
      <c r="C134" s="155" t="s">
        <v>339</v>
      </c>
      <c r="D134" s="191">
        <v>1</v>
      </c>
      <c r="E134" s="417"/>
    </row>
    <row r="135" spans="1:5" s="51" customFormat="1" ht="15.75" customHeight="1">
      <c r="A135" s="153">
        <f t="shared" si="1"/>
        <v>123</v>
      </c>
      <c r="B135" s="204" t="s">
        <v>430</v>
      </c>
      <c r="C135" s="155" t="s">
        <v>339</v>
      </c>
      <c r="D135" s="191">
        <v>1</v>
      </c>
      <c r="E135" s="417"/>
    </row>
    <row r="136" spans="1:5" s="51" customFormat="1" ht="15.75" customHeight="1">
      <c r="A136" s="153">
        <f t="shared" si="1"/>
        <v>124</v>
      </c>
      <c r="B136" s="204" t="s">
        <v>431</v>
      </c>
      <c r="C136" s="155" t="s">
        <v>339</v>
      </c>
      <c r="D136" s="191">
        <v>1</v>
      </c>
      <c r="E136" s="417"/>
    </row>
    <row r="137" spans="1:5" s="51" customFormat="1" ht="15.75" customHeight="1">
      <c r="A137" s="153">
        <f t="shared" si="1"/>
        <v>125</v>
      </c>
      <c r="B137" s="204" t="s">
        <v>432</v>
      </c>
      <c r="C137" s="155" t="s">
        <v>339</v>
      </c>
      <c r="D137" s="191">
        <v>1</v>
      </c>
      <c r="E137" s="417"/>
    </row>
    <row r="138" spans="1:5" s="51" customFormat="1" ht="15.75" customHeight="1">
      <c r="A138" s="153">
        <f t="shared" si="1"/>
        <v>126</v>
      </c>
      <c r="B138" s="204" t="s">
        <v>433</v>
      </c>
      <c r="C138" s="155" t="s">
        <v>339</v>
      </c>
      <c r="D138" s="191">
        <v>8</v>
      </c>
      <c r="E138" s="417"/>
    </row>
    <row r="139" spans="1:5" s="51" customFormat="1" ht="15.75" customHeight="1">
      <c r="A139" s="153">
        <f t="shared" si="1"/>
        <v>127</v>
      </c>
      <c r="B139" s="204" t="s">
        <v>434</v>
      </c>
      <c r="C139" s="155" t="s">
        <v>339</v>
      </c>
      <c r="D139" s="191">
        <v>8</v>
      </c>
      <c r="E139" s="417"/>
    </row>
    <row r="140" spans="1:5" s="51" customFormat="1" ht="17.25" customHeight="1">
      <c r="A140" s="153">
        <f t="shared" si="1"/>
        <v>128</v>
      </c>
      <c r="B140" s="204" t="s">
        <v>435</v>
      </c>
      <c r="C140" s="155" t="s">
        <v>339</v>
      </c>
      <c r="D140" s="191">
        <v>8</v>
      </c>
      <c r="E140" s="417"/>
    </row>
    <row r="141" spans="1:5" s="51" customFormat="1" ht="17.25" customHeight="1">
      <c r="A141" s="153">
        <f t="shared" si="1"/>
        <v>129</v>
      </c>
      <c r="B141" s="204" t="s">
        <v>436</v>
      </c>
      <c r="C141" s="155" t="s">
        <v>339</v>
      </c>
      <c r="D141" s="191">
        <v>1</v>
      </c>
      <c r="E141" s="417"/>
    </row>
    <row r="142" spans="1:5" s="51" customFormat="1" ht="32.25" customHeight="1">
      <c r="A142" s="153">
        <f t="shared" si="1"/>
        <v>130</v>
      </c>
      <c r="B142" s="204" t="s">
        <v>437</v>
      </c>
      <c r="C142" s="155" t="s">
        <v>339</v>
      </c>
      <c r="D142" s="191">
        <v>2</v>
      </c>
      <c r="E142" s="417"/>
    </row>
    <row r="143" spans="1:5" s="51" customFormat="1" ht="51" customHeight="1">
      <c r="A143" s="153">
        <f aca="true" t="shared" si="2" ref="A143:A206">A142+1</f>
        <v>131</v>
      </c>
      <c r="B143" s="204" t="s">
        <v>438</v>
      </c>
      <c r="C143" s="145" t="s">
        <v>166</v>
      </c>
      <c r="D143" s="191">
        <v>84</v>
      </c>
      <c r="E143" s="417"/>
    </row>
    <row r="144" spans="1:5" s="51" customFormat="1" ht="51" customHeight="1">
      <c r="A144" s="153">
        <f t="shared" si="2"/>
        <v>132</v>
      </c>
      <c r="B144" s="204" t="s">
        <v>439</v>
      </c>
      <c r="C144" s="145" t="s">
        <v>166</v>
      </c>
      <c r="D144" s="191">
        <v>14</v>
      </c>
      <c r="E144" s="417"/>
    </row>
    <row r="145" spans="1:5" s="51" customFormat="1" ht="51" customHeight="1">
      <c r="A145" s="153">
        <f t="shared" si="2"/>
        <v>133</v>
      </c>
      <c r="B145" s="204" t="s">
        <v>440</v>
      </c>
      <c r="C145" s="145" t="s">
        <v>166</v>
      </c>
      <c r="D145" s="191">
        <v>37</v>
      </c>
      <c r="E145" s="417"/>
    </row>
    <row r="146" spans="1:5" s="51" customFormat="1" ht="53.25" customHeight="1">
      <c r="A146" s="153">
        <f t="shared" si="2"/>
        <v>134</v>
      </c>
      <c r="B146" s="204" t="s">
        <v>441</v>
      </c>
      <c r="C146" s="145" t="s">
        <v>166</v>
      </c>
      <c r="D146" s="191">
        <v>0.8</v>
      </c>
      <c r="E146" s="417"/>
    </row>
    <row r="147" spans="1:5" s="51" customFormat="1" ht="42.75" customHeight="1">
      <c r="A147" s="153">
        <f t="shared" si="2"/>
        <v>135</v>
      </c>
      <c r="B147" s="204" t="s">
        <v>442</v>
      </c>
      <c r="C147" s="145" t="s">
        <v>166</v>
      </c>
      <c r="D147" s="191">
        <v>11.2</v>
      </c>
      <c r="E147" s="417"/>
    </row>
    <row r="148" spans="1:5" s="51" customFormat="1" ht="42.75" customHeight="1">
      <c r="A148" s="153">
        <f t="shared" si="2"/>
        <v>136</v>
      </c>
      <c r="B148" s="204" t="s">
        <v>443</v>
      </c>
      <c r="C148" s="145" t="s">
        <v>166</v>
      </c>
      <c r="D148" s="191">
        <v>9.9</v>
      </c>
      <c r="E148" s="417"/>
    </row>
    <row r="149" spans="1:5" s="51" customFormat="1" ht="45" customHeight="1">
      <c r="A149" s="153">
        <f t="shared" si="2"/>
        <v>137</v>
      </c>
      <c r="B149" s="204" t="s">
        <v>444</v>
      </c>
      <c r="C149" s="145" t="s">
        <v>166</v>
      </c>
      <c r="D149" s="191">
        <v>2.4</v>
      </c>
      <c r="E149" s="417"/>
    </row>
    <row r="150" spans="1:5" s="51" customFormat="1" ht="45" customHeight="1">
      <c r="A150" s="153">
        <f t="shared" si="2"/>
        <v>138</v>
      </c>
      <c r="B150" s="204" t="s">
        <v>445</v>
      </c>
      <c r="C150" s="145" t="s">
        <v>166</v>
      </c>
      <c r="D150" s="191">
        <v>74.6</v>
      </c>
      <c r="E150" s="417"/>
    </row>
    <row r="151" spans="1:5" s="51" customFormat="1" ht="29.25" customHeight="1">
      <c r="A151" s="153">
        <f t="shared" si="2"/>
        <v>139</v>
      </c>
      <c r="B151" s="209" t="s">
        <v>446</v>
      </c>
      <c r="C151" s="157"/>
      <c r="D151" s="157"/>
      <c r="E151" s="417"/>
    </row>
    <row r="152" spans="1:5" s="51" customFormat="1" ht="21" customHeight="1">
      <c r="A152" s="153">
        <f t="shared" si="2"/>
        <v>140</v>
      </c>
      <c r="B152" s="210" t="s">
        <v>447</v>
      </c>
      <c r="C152" s="157"/>
      <c r="D152" s="157"/>
      <c r="E152" s="417"/>
    </row>
    <row r="153" spans="1:5" s="51" customFormat="1" ht="15.75" customHeight="1">
      <c r="A153" s="153">
        <f t="shared" si="2"/>
        <v>141</v>
      </c>
      <c r="B153" s="204" t="s">
        <v>448</v>
      </c>
      <c r="C153" s="189" t="s">
        <v>18</v>
      </c>
      <c r="D153" s="189">
        <v>230</v>
      </c>
      <c r="E153" s="417"/>
    </row>
    <row r="154" spans="1:5" s="51" customFormat="1" ht="15.75" customHeight="1">
      <c r="A154" s="153">
        <f t="shared" si="2"/>
        <v>142</v>
      </c>
      <c r="B154" s="204" t="s">
        <v>449</v>
      </c>
      <c r="C154" s="189" t="s">
        <v>339</v>
      </c>
      <c r="D154" s="189">
        <v>3</v>
      </c>
      <c r="E154" s="417"/>
    </row>
    <row r="155" spans="1:5" s="51" customFormat="1" ht="15.75" customHeight="1">
      <c r="A155" s="153">
        <f t="shared" si="2"/>
        <v>143</v>
      </c>
      <c r="B155" s="204" t="s">
        <v>450</v>
      </c>
      <c r="C155" s="189" t="s">
        <v>339</v>
      </c>
      <c r="D155" s="189">
        <v>3</v>
      </c>
      <c r="E155" s="417"/>
    </row>
    <row r="156" spans="1:5" s="51" customFormat="1" ht="15.75" customHeight="1">
      <c r="A156" s="153">
        <f t="shared" si="2"/>
        <v>144</v>
      </c>
      <c r="B156" s="204" t="s">
        <v>451</v>
      </c>
      <c r="C156" s="189" t="s">
        <v>339</v>
      </c>
      <c r="D156" s="189">
        <v>3</v>
      </c>
      <c r="E156" s="417"/>
    </row>
    <row r="157" spans="1:5" s="51" customFormat="1" ht="15.75" customHeight="1">
      <c r="A157" s="153">
        <f t="shared" si="2"/>
        <v>145</v>
      </c>
      <c r="B157" s="204" t="s">
        <v>452</v>
      </c>
      <c r="C157" s="189" t="s">
        <v>18</v>
      </c>
      <c r="D157" s="189">
        <v>37</v>
      </c>
      <c r="E157" s="417"/>
    </row>
    <row r="158" spans="1:5" s="51" customFormat="1" ht="15.75" customHeight="1">
      <c r="A158" s="153">
        <f t="shared" si="2"/>
        <v>146</v>
      </c>
      <c r="B158" s="204" t="s">
        <v>453</v>
      </c>
      <c r="C158" s="189" t="s">
        <v>18</v>
      </c>
      <c r="D158" s="189">
        <v>144</v>
      </c>
      <c r="E158" s="417"/>
    </row>
    <row r="159" spans="1:5" s="51" customFormat="1" ht="15.75" customHeight="1">
      <c r="A159" s="153">
        <f t="shared" si="2"/>
        <v>147</v>
      </c>
      <c r="B159" s="204" t="s">
        <v>454</v>
      </c>
      <c r="C159" s="189" t="s">
        <v>18</v>
      </c>
      <c r="D159" s="189">
        <v>41</v>
      </c>
      <c r="E159" s="417"/>
    </row>
    <row r="160" spans="1:5" s="51" customFormat="1" ht="15.75" customHeight="1">
      <c r="A160" s="153">
        <f t="shared" si="2"/>
        <v>148</v>
      </c>
      <c r="B160" s="204" t="s">
        <v>455</v>
      </c>
      <c r="C160" s="189" t="s">
        <v>167</v>
      </c>
      <c r="D160" s="189">
        <v>7</v>
      </c>
      <c r="E160" s="417"/>
    </row>
    <row r="161" spans="1:5" s="51" customFormat="1" ht="15.75" customHeight="1">
      <c r="A161" s="153">
        <f t="shared" si="2"/>
        <v>149</v>
      </c>
      <c r="B161" s="210" t="s">
        <v>456</v>
      </c>
      <c r="C161" s="157"/>
      <c r="D161" s="157"/>
      <c r="E161" s="417"/>
    </row>
    <row r="162" spans="1:5" s="51" customFormat="1" ht="18" customHeight="1">
      <c r="A162" s="153">
        <f t="shared" si="2"/>
        <v>150</v>
      </c>
      <c r="B162" s="204" t="s">
        <v>457</v>
      </c>
      <c r="C162" s="189" t="s">
        <v>339</v>
      </c>
      <c r="D162" s="212">
        <v>3</v>
      </c>
      <c r="E162" s="417"/>
    </row>
    <row r="163" spans="1:5" s="51" customFormat="1" ht="18" customHeight="1">
      <c r="A163" s="153">
        <f t="shared" si="2"/>
        <v>151</v>
      </c>
      <c r="B163" s="204" t="s">
        <v>458</v>
      </c>
      <c r="C163" s="189" t="s">
        <v>339</v>
      </c>
      <c r="D163" s="212">
        <v>3</v>
      </c>
      <c r="E163" s="417"/>
    </row>
    <row r="164" spans="1:5" s="51" customFormat="1" ht="18" customHeight="1">
      <c r="A164" s="153">
        <f t="shared" si="2"/>
        <v>152</v>
      </c>
      <c r="B164" s="204" t="s">
        <v>459</v>
      </c>
      <c r="C164" s="189" t="s">
        <v>339</v>
      </c>
      <c r="D164" s="212">
        <v>1</v>
      </c>
      <c r="E164" s="417"/>
    </row>
    <row r="165" spans="1:5" s="51" customFormat="1" ht="27.75" customHeight="1">
      <c r="A165" s="153">
        <f t="shared" si="2"/>
        <v>153</v>
      </c>
      <c r="B165" s="204" t="s">
        <v>460</v>
      </c>
      <c r="C165" s="189" t="s">
        <v>339</v>
      </c>
      <c r="D165" s="212">
        <v>2</v>
      </c>
      <c r="E165" s="417"/>
    </row>
    <row r="166" spans="1:5" s="51" customFormat="1" ht="27.75" customHeight="1">
      <c r="A166" s="153">
        <f t="shared" si="2"/>
        <v>154</v>
      </c>
      <c r="B166" s="204" t="s">
        <v>461</v>
      </c>
      <c r="C166" s="189" t="s">
        <v>339</v>
      </c>
      <c r="D166" s="212">
        <v>1</v>
      </c>
      <c r="E166" s="417"/>
    </row>
    <row r="167" spans="1:5" s="51" customFormat="1" ht="24.75" customHeight="1">
      <c r="A167" s="153">
        <f t="shared" si="2"/>
        <v>155</v>
      </c>
      <c r="B167" s="204" t="s">
        <v>462</v>
      </c>
      <c r="C167" s="189" t="s">
        <v>339</v>
      </c>
      <c r="D167" s="212">
        <v>2</v>
      </c>
      <c r="E167" s="417"/>
    </row>
    <row r="168" spans="1:5" s="51" customFormat="1" ht="15.75" customHeight="1">
      <c r="A168" s="153">
        <f t="shared" si="2"/>
        <v>156</v>
      </c>
      <c r="B168" s="204" t="s">
        <v>463</v>
      </c>
      <c r="C168" s="189" t="s">
        <v>18</v>
      </c>
      <c r="D168" s="212">
        <v>1</v>
      </c>
      <c r="E168" s="417"/>
    </row>
    <row r="169" spans="1:5" s="51" customFormat="1" ht="15.75" customHeight="1">
      <c r="A169" s="153">
        <f t="shared" si="2"/>
        <v>157</v>
      </c>
      <c r="B169" s="213" t="s">
        <v>919</v>
      </c>
      <c r="C169" s="189" t="s">
        <v>339</v>
      </c>
      <c r="D169" s="215">
        <v>6</v>
      </c>
      <c r="E169" s="417"/>
    </row>
    <row r="170" spans="1:5" s="51" customFormat="1" ht="15.75" customHeight="1">
      <c r="A170" s="153">
        <f t="shared" si="2"/>
        <v>158</v>
      </c>
      <c r="B170" s="204" t="s">
        <v>464</v>
      </c>
      <c r="C170" s="189" t="s">
        <v>18</v>
      </c>
      <c r="D170" s="212">
        <v>53</v>
      </c>
      <c r="E170" s="417"/>
    </row>
    <row r="171" spans="1:5" s="51" customFormat="1" ht="26.25" customHeight="1">
      <c r="A171" s="153">
        <f t="shared" si="2"/>
        <v>159</v>
      </c>
      <c r="B171" s="204" t="s">
        <v>465</v>
      </c>
      <c r="C171" s="189" t="s">
        <v>18</v>
      </c>
      <c r="D171" s="212">
        <v>210</v>
      </c>
      <c r="E171" s="417"/>
    </row>
    <row r="172" spans="1:5" s="51" customFormat="1" ht="15.75" customHeight="1">
      <c r="A172" s="153">
        <f t="shared" si="2"/>
        <v>160</v>
      </c>
      <c r="B172" s="204" t="s">
        <v>466</v>
      </c>
      <c r="C172" s="189" t="s">
        <v>18</v>
      </c>
      <c r="D172" s="212">
        <v>43</v>
      </c>
      <c r="E172" s="417"/>
    </row>
    <row r="173" spans="1:5" s="51" customFormat="1" ht="27" customHeight="1">
      <c r="A173" s="153">
        <f t="shared" si="2"/>
        <v>161</v>
      </c>
      <c r="B173" s="204" t="s">
        <v>467</v>
      </c>
      <c r="C173" s="189" t="s">
        <v>18</v>
      </c>
      <c r="D173" s="212">
        <v>259</v>
      </c>
      <c r="E173" s="417"/>
    </row>
    <row r="174" spans="1:5" s="51" customFormat="1" ht="18.75" customHeight="1">
      <c r="A174" s="153">
        <f t="shared" si="2"/>
        <v>162</v>
      </c>
      <c r="B174" s="204" t="s">
        <v>468</v>
      </c>
      <c r="C174" s="189" t="s">
        <v>18</v>
      </c>
      <c r="D174" s="212">
        <v>120</v>
      </c>
      <c r="E174" s="417"/>
    </row>
    <row r="175" spans="1:5" s="51" customFormat="1" ht="15.75" customHeight="1">
      <c r="A175" s="153">
        <f t="shared" si="2"/>
        <v>163</v>
      </c>
      <c r="B175" s="210" t="s">
        <v>469</v>
      </c>
      <c r="C175" s="189"/>
      <c r="D175" s="189"/>
      <c r="E175" s="417"/>
    </row>
    <row r="176" spans="1:5" s="51" customFormat="1" ht="27" customHeight="1">
      <c r="A176" s="153">
        <f t="shared" si="2"/>
        <v>164</v>
      </c>
      <c r="B176" s="213" t="s">
        <v>470</v>
      </c>
      <c r="C176" s="189" t="s">
        <v>471</v>
      </c>
      <c r="D176" s="212">
        <v>1</v>
      </c>
      <c r="E176" s="417"/>
    </row>
    <row r="177" spans="1:5" s="51" customFormat="1" ht="15.75" customHeight="1">
      <c r="A177" s="153">
        <f t="shared" si="2"/>
        <v>165</v>
      </c>
      <c r="B177" s="213" t="s">
        <v>472</v>
      </c>
      <c r="C177" s="189" t="s">
        <v>339</v>
      </c>
      <c r="D177" s="212">
        <v>3</v>
      </c>
      <c r="E177" s="417"/>
    </row>
    <row r="178" spans="1:5" s="51" customFormat="1" ht="24.75" customHeight="1">
      <c r="A178" s="153">
        <f t="shared" si="2"/>
        <v>166</v>
      </c>
      <c r="B178" s="213" t="s">
        <v>473</v>
      </c>
      <c r="C178" s="189" t="s">
        <v>339</v>
      </c>
      <c r="D178" s="212">
        <v>3</v>
      </c>
      <c r="E178" s="417"/>
    </row>
    <row r="179" spans="1:5" s="51" customFormat="1" ht="15.75" customHeight="1">
      <c r="A179" s="153">
        <f t="shared" si="2"/>
        <v>167</v>
      </c>
      <c r="B179" s="213" t="s">
        <v>474</v>
      </c>
      <c r="C179" s="189" t="s">
        <v>339</v>
      </c>
      <c r="D179" s="212">
        <v>1</v>
      </c>
      <c r="E179" s="417"/>
    </row>
    <row r="180" spans="1:5" s="51" customFormat="1" ht="25.5" customHeight="1">
      <c r="A180" s="153">
        <f t="shared" si="2"/>
        <v>168</v>
      </c>
      <c r="B180" s="213" t="s">
        <v>475</v>
      </c>
      <c r="C180" s="189" t="s">
        <v>339</v>
      </c>
      <c r="D180" s="212">
        <v>5</v>
      </c>
      <c r="E180" s="417"/>
    </row>
    <row r="181" spans="1:5" s="51" customFormat="1" ht="15.75" customHeight="1">
      <c r="A181" s="153">
        <f t="shared" si="2"/>
        <v>169</v>
      </c>
      <c r="B181" s="213" t="s">
        <v>920</v>
      </c>
      <c r="C181" s="189" t="s">
        <v>339</v>
      </c>
      <c r="D181" s="215">
        <v>6</v>
      </c>
      <c r="E181" s="417"/>
    </row>
    <row r="182" spans="1:5" s="51" customFormat="1" ht="26.25" customHeight="1">
      <c r="A182" s="153">
        <f t="shared" si="2"/>
        <v>170</v>
      </c>
      <c r="B182" s="213" t="s">
        <v>476</v>
      </c>
      <c r="C182" s="189" t="s">
        <v>18</v>
      </c>
      <c r="D182" s="212">
        <v>230</v>
      </c>
      <c r="E182" s="417"/>
    </row>
    <row r="183" spans="1:5" s="51" customFormat="1" ht="26.25" customHeight="1">
      <c r="A183" s="153">
        <f t="shared" si="2"/>
        <v>171</v>
      </c>
      <c r="B183" s="213" t="s">
        <v>477</v>
      </c>
      <c r="C183" s="189" t="s">
        <v>339</v>
      </c>
      <c r="D183" s="212">
        <v>3</v>
      </c>
      <c r="E183" s="417"/>
    </row>
    <row r="184" spans="1:5" s="51" customFormat="1" ht="15.75" customHeight="1">
      <c r="A184" s="153">
        <f t="shared" si="2"/>
        <v>172</v>
      </c>
      <c r="B184" s="213" t="s">
        <v>478</v>
      </c>
      <c r="C184" s="189" t="s">
        <v>18</v>
      </c>
      <c r="D184" s="212">
        <v>222</v>
      </c>
      <c r="E184" s="417"/>
    </row>
    <row r="185" spans="1:5" s="51" customFormat="1" ht="30.75" customHeight="1">
      <c r="A185" s="153">
        <f t="shared" si="2"/>
        <v>173</v>
      </c>
      <c r="B185" s="213" t="s">
        <v>479</v>
      </c>
      <c r="C185" s="189" t="s">
        <v>339</v>
      </c>
      <c r="D185" s="212">
        <v>1</v>
      </c>
      <c r="E185" s="417"/>
    </row>
    <row r="186" spans="1:5" s="51" customFormat="1" ht="30.75" customHeight="1">
      <c r="A186" s="153">
        <f t="shared" si="2"/>
        <v>174</v>
      </c>
      <c r="B186" s="213" t="s">
        <v>480</v>
      </c>
      <c r="C186" s="189" t="s">
        <v>471</v>
      </c>
      <c r="D186" s="212">
        <v>1</v>
      </c>
      <c r="E186" s="417"/>
    </row>
    <row r="187" spans="1:5" s="51" customFormat="1" ht="15.75" customHeight="1">
      <c r="A187" s="153">
        <f t="shared" si="2"/>
        <v>175</v>
      </c>
      <c r="B187" s="204" t="s">
        <v>481</v>
      </c>
      <c r="C187" s="189" t="s">
        <v>471</v>
      </c>
      <c r="D187" s="212">
        <v>1</v>
      </c>
      <c r="E187" s="417"/>
    </row>
    <row r="188" spans="1:5" s="51" customFormat="1" ht="27" customHeight="1">
      <c r="A188" s="153">
        <f t="shared" si="2"/>
        <v>176</v>
      </c>
      <c r="B188" s="204" t="s">
        <v>482</v>
      </c>
      <c r="C188" s="189" t="s">
        <v>18</v>
      </c>
      <c r="D188" s="212">
        <v>140</v>
      </c>
      <c r="E188" s="417"/>
    </row>
    <row r="189" spans="1:5" s="51" customFormat="1" ht="27" customHeight="1">
      <c r="A189" s="153">
        <f t="shared" si="2"/>
        <v>177</v>
      </c>
      <c r="B189" s="204" t="s">
        <v>483</v>
      </c>
      <c r="C189" s="189" t="s">
        <v>18</v>
      </c>
      <c r="D189" s="212">
        <v>140</v>
      </c>
      <c r="E189" s="417"/>
    </row>
    <row r="190" spans="1:5" s="51" customFormat="1" ht="15.75" customHeight="1">
      <c r="A190" s="153">
        <f t="shared" si="2"/>
        <v>178</v>
      </c>
      <c r="B190" s="204" t="s">
        <v>484</v>
      </c>
      <c r="C190" s="189" t="s">
        <v>339</v>
      </c>
      <c r="D190" s="212">
        <v>1</v>
      </c>
      <c r="E190" s="417"/>
    </row>
    <row r="191" spans="1:5" s="51" customFormat="1" ht="27" customHeight="1">
      <c r="A191" s="153">
        <f t="shared" si="2"/>
        <v>179</v>
      </c>
      <c r="B191" s="209" t="s">
        <v>485</v>
      </c>
      <c r="C191" s="157"/>
      <c r="D191" s="157"/>
      <c r="E191" s="417"/>
    </row>
    <row r="192" spans="1:5" s="51" customFormat="1" ht="17.25" customHeight="1">
      <c r="A192" s="153">
        <f t="shared" si="2"/>
        <v>180</v>
      </c>
      <c r="B192" s="210" t="s">
        <v>447</v>
      </c>
      <c r="C192" s="157"/>
      <c r="D192" s="157"/>
      <c r="E192" s="417"/>
    </row>
    <row r="193" spans="1:5" s="51" customFormat="1" ht="17.25" customHeight="1">
      <c r="A193" s="153">
        <f t="shared" si="2"/>
        <v>181</v>
      </c>
      <c r="B193" s="204" t="s">
        <v>448</v>
      </c>
      <c r="C193" s="208" t="s">
        <v>18</v>
      </c>
      <c r="D193" s="95">
        <v>60</v>
      </c>
      <c r="E193" s="417"/>
    </row>
    <row r="194" spans="1:5" s="51" customFormat="1" ht="17.25" customHeight="1">
      <c r="A194" s="153">
        <f t="shared" si="2"/>
        <v>182</v>
      </c>
      <c r="B194" s="204" t="s">
        <v>452</v>
      </c>
      <c r="C194" s="208" t="s">
        <v>18</v>
      </c>
      <c r="D194" s="95">
        <v>19</v>
      </c>
      <c r="E194" s="417"/>
    </row>
    <row r="195" spans="1:5" s="51" customFormat="1" ht="17.25" customHeight="1">
      <c r="A195" s="153">
        <f t="shared" si="2"/>
        <v>183</v>
      </c>
      <c r="B195" s="204" t="s">
        <v>454</v>
      </c>
      <c r="C195" s="208" t="s">
        <v>18</v>
      </c>
      <c r="D195" s="95">
        <v>39</v>
      </c>
      <c r="E195" s="417"/>
    </row>
    <row r="196" spans="1:5" s="51" customFormat="1" ht="17.25" customHeight="1">
      <c r="A196" s="153">
        <f t="shared" si="2"/>
        <v>184</v>
      </c>
      <c r="B196" s="204" t="s">
        <v>455</v>
      </c>
      <c r="C196" s="208" t="s">
        <v>167</v>
      </c>
      <c r="D196" s="95">
        <v>3</v>
      </c>
      <c r="E196" s="417"/>
    </row>
    <row r="197" spans="1:5" s="51" customFormat="1" ht="17.25" customHeight="1">
      <c r="A197" s="153">
        <f t="shared" si="2"/>
        <v>185</v>
      </c>
      <c r="B197" s="210" t="s">
        <v>456</v>
      </c>
      <c r="C197" s="157"/>
      <c r="D197" s="157"/>
      <c r="E197" s="417"/>
    </row>
    <row r="198" spans="1:5" s="51" customFormat="1" ht="17.25" customHeight="1">
      <c r="A198" s="153">
        <f t="shared" si="2"/>
        <v>186</v>
      </c>
      <c r="B198" s="204" t="s">
        <v>457</v>
      </c>
      <c r="C198" s="189" t="s">
        <v>339</v>
      </c>
      <c r="D198" s="215">
        <v>4</v>
      </c>
      <c r="E198" s="417"/>
    </row>
    <row r="199" spans="1:5" s="51" customFormat="1" ht="17.25" customHeight="1">
      <c r="A199" s="153">
        <f t="shared" si="2"/>
        <v>187</v>
      </c>
      <c r="B199" s="204" t="s">
        <v>458</v>
      </c>
      <c r="C199" s="189" t="s">
        <v>339</v>
      </c>
      <c r="D199" s="215">
        <v>4</v>
      </c>
      <c r="E199" s="417"/>
    </row>
    <row r="200" spans="1:5" s="51" customFormat="1" ht="17.25" customHeight="1">
      <c r="A200" s="153">
        <f t="shared" si="2"/>
        <v>188</v>
      </c>
      <c r="B200" s="204" t="s">
        <v>459</v>
      </c>
      <c r="C200" s="189" t="s">
        <v>339</v>
      </c>
      <c r="D200" s="215">
        <v>1</v>
      </c>
      <c r="E200" s="417"/>
    </row>
    <row r="201" spans="1:5" s="51" customFormat="1" ht="27.75" customHeight="1">
      <c r="A201" s="153">
        <f t="shared" si="2"/>
        <v>189</v>
      </c>
      <c r="B201" s="204" t="s">
        <v>460</v>
      </c>
      <c r="C201" s="189" t="s">
        <v>339</v>
      </c>
      <c r="D201" s="215">
        <v>2</v>
      </c>
      <c r="E201" s="417"/>
    </row>
    <row r="202" spans="1:5" s="51" customFormat="1" ht="27.75" customHeight="1">
      <c r="A202" s="153">
        <f t="shared" si="2"/>
        <v>190</v>
      </c>
      <c r="B202" s="204" t="s">
        <v>461</v>
      </c>
      <c r="C202" s="189" t="s">
        <v>339</v>
      </c>
      <c r="D202" s="215">
        <v>1</v>
      </c>
      <c r="E202" s="417"/>
    </row>
    <row r="203" spans="1:5" s="51" customFormat="1" ht="27.75" customHeight="1">
      <c r="A203" s="153">
        <f t="shared" si="2"/>
        <v>191</v>
      </c>
      <c r="B203" s="204" t="s">
        <v>462</v>
      </c>
      <c r="C203" s="189" t="s">
        <v>339</v>
      </c>
      <c r="D203" s="215">
        <v>2</v>
      </c>
      <c r="E203" s="417"/>
    </row>
    <row r="204" spans="1:5" s="216" customFormat="1" ht="22.5" customHeight="1">
      <c r="A204" s="162">
        <f t="shared" si="2"/>
        <v>192</v>
      </c>
      <c r="B204" s="213" t="s">
        <v>463</v>
      </c>
      <c r="C204" s="189" t="s">
        <v>18</v>
      </c>
      <c r="D204" s="215">
        <v>1</v>
      </c>
      <c r="E204" s="269"/>
    </row>
    <row r="205" spans="1:5" s="216" customFormat="1" ht="22.5" customHeight="1">
      <c r="A205" s="162">
        <f t="shared" si="2"/>
        <v>193</v>
      </c>
      <c r="B205" s="213" t="s">
        <v>919</v>
      </c>
      <c r="C205" s="189" t="s">
        <v>339</v>
      </c>
      <c r="D205" s="215">
        <v>4</v>
      </c>
      <c r="E205" s="269"/>
    </row>
    <row r="206" spans="1:5" s="216" customFormat="1" ht="22.5" customHeight="1">
      <c r="A206" s="162">
        <f t="shared" si="2"/>
        <v>194</v>
      </c>
      <c r="B206" s="213" t="s">
        <v>464</v>
      </c>
      <c r="C206" s="189" t="s">
        <v>18</v>
      </c>
      <c r="D206" s="215">
        <v>62</v>
      </c>
      <c r="E206" s="269"/>
    </row>
    <row r="207" spans="1:5" s="216" customFormat="1" ht="22.5" customHeight="1">
      <c r="A207" s="162">
        <f aca="true" t="shared" si="3" ref="A207:A269">A206+1</f>
        <v>195</v>
      </c>
      <c r="B207" s="213" t="s">
        <v>466</v>
      </c>
      <c r="C207" s="189" t="s">
        <v>18</v>
      </c>
      <c r="D207" s="215">
        <v>64</v>
      </c>
      <c r="E207" s="269"/>
    </row>
    <row r="208" spans="1:5" s="51" customFormat="1" ht="29.25" customHeight="1">
      <c r="A208" s="153">
        <f t="shared" si="3"/>
        <v>196</v>
      </c>
      <c r="B208" s="204" t="s">
        <v>467</v>
      </c>
      <c r="C208" s="189" t="s">
        <v>18</v>
      </c>
      <c r="D208" s="215">
        <v>211</v>
      </c>
      <c r="E208" s="417"/>
    </row>
    <row r="209" spans="1:5" s="51" customFormat="1" ht="15.75" customHeight="1">
      <c r="A209" s="153">
        <f t="shared" si="3"/>
        <v>197</v>
      </c>
      <c r="B209" s="204" t="s">
        <v>468</v>
      </c>
      <c r="C209" s="189" t="s">
        <v>18</v>
      </c>
      <c r="D209" s="215">
        <v>80</v>
      </c>
      <c r="E209" s="417"/>
    </row>
    <row r="210" spans="1:5" s="51" customFormat="1" ht="15.75" customHeight="1">
      <c r="A210" s="153">
        <f t="shared" si="3"/>
        <v>198</v>
      </c>
      <c r="B210" s="210" t="s">
        <v>469</v>
      </c>
      <c r="C210" s="189"/>
      <c r="D210" s="95"/>
      <c r="E210" s="417"/>
    </row>
    <row r="211" spans="1:5" s="51" customFormat="1" ht="27" customHeight="1">
      <c r="A211" s="153">
        <f t="shared" si="3"/>
        <v>199</v>
      </c>
      <c r="B211" s="204" t="s">
        <v>470</v>
      </c>
      <c r="C211" s="94" t="s">
        <v>471</v>
      </c>
      <c r="D211" s="95">
        <v>1</v>
      </c>
      <c r="E211" s="417"/>
    </row>
    <row r="212" spans="1:5" s="51" customFormat="1" ht="18.75" customHeight="1">
      <c r="A212" s="153">
        <f t="shared" si="3"/>
        <v>200</v>
      </c>
      <c r="B212" s="204" t="s">
        <v>472</v>
      </c>
      <c r="C212" s="94" t="s">
        <v>339</v>
      </c>
      <c r="D212" s="95">
        <v>4</v>
      </c>
      <c r="E212" s="417"/>
    </row>
    <row r="213" spans="1:5" s="51" customFormat="1" ht="18.75" customHeight="1">
      <c r="A213" s="153">
        <f t="shared" si="3"/>
        <v>201</v>
      </c>
      <c r="B213" s="204" t="s">
        <v>473</v>
      </c>
      <c r="C213" s="94" t="s">
        <v>339</v>
      </c>
      <c r="D213" s="95">
        <v>4</v>
      </c>
      <c r="E213" s="417"/>
    </row>
    <row r="214" spans="1:5" s="51" customFormat="1" ht="18.75" customHeight="1">
      <c r="A214" s="153">
        <f t="shared" si="3"/>
        <v>202</v>
      </c>
      <c r="B214" s="204" t="s">
        <v>474</v>
      </c>
      <c r="C214" s="94" t="s">
        <v>339</v>
      </c>
      <c r="D214" s="95">
        <v>1</v>
      </c>
      <c r="E214" s="417"/>
    </row>
    <row r="215" spans="1:5" s="51" customFormat="1" ht="27" customHeight="1">
      <c r="A215" s="153">
        <f t="shared" si="3"/>
        <v>203</v>
      </c>
      <c r="B215" s="213" t="s">
        <v>475</v>
      </c>
      <c r="C215" s="94" t="s">
        <v>339</v>
      </c>
      <c r="D215" s="95">
        <v>5</v>
      </c>
      <c r="E215" s="417"/>
    </row>
    <row r="216" spans="1:5" s="51" customFormat="1" ht="18" customHeight="1">
      <c r="A216" s="153">
        <f t="shared" si="3"/>
        <v>204</v>
      </c>
      <c r="B216" s="213" t="s">
        <v>920</v>
      </c>
      <c r="C216" s="94" t="s">
        <v>339</v>
      </c>
      <c r="D216" s="215">
        <v>4</v>
      </c>
      <c r="E216" s="417"/>
    </row>
    <row r="217" spans="1:5" s="51" customFormat="1" ht="18" customHeight="1">
      <c r="A217" s="153">
        <f t="shared" si="3"/>
        <v>205</v>
      </c>
      <c r="B217" s="213" t="s">
        <v>476</v>
      </c>
      <c r="C217" s="94" t="s">
        <v>18</v>
      </c>
      <c r="D217" s="215">
        <v>60</v>
      </c>
      <c r="E217" s="417"/>
    </row>
    <row r="218" spans="1:5" s="51" customFormat="1" ht="18" customHeight="1">
      <c r="A218" s="153">
        <f t="shared" si="3"/>
        <v>206</v>
      </c>
      <c r="B218" s="213" t="s">
        <v>477</v>
      </c>
      <c r="C218" s="94" t="s">
        <v>339</v>
      </c>
      <c r="D218" s="215">
        <v>2</v>
      </c>
      <c r="E218" s="417"/>
    </row>
    <row r="219" spans="1:5" s="51" customFormat="1" ht="18" customHeight="1">
      <c r="A219" s="153">
        <f t="shared" si="3"/>
        <v>207</v>
      </c>
      <c r="B219" s="213" t="s">
        <v>478</v>
      </c>
      <c r="C219" s="94" t="s">
        <v>18</v>
      </c>
      <c r="D219" s="215">
        <v>58</v>
      </c>
      <c r="E219" s="417"/>
    </row>
    <row r="220" spans="1:5" s="51" customFormat="1" ht="27" customHeight="1">
      <c r="A220" s="153">
        <f t="shared" si="3"/>
        <v>208</v>
      </c>
      <c r="B220" s="204" t="s">
        <v>479</v>
      </c>
      <c r="C220" s="94" t="s">
        <v>339</v>
      </c>
      <c r="D220" s="215">
        <v>1</v>
      </c>
      <c r="E220" s="417"/>
    </row>
    <row r="221" spans="1:5" s="51" customFormat="1" ht="27" customHeight="1">
      <c r="A221" s="153">
        <f t="shared" si="3"/>
        <v>209</v>
      </c>
      <c r="B221" s="204" t="s">
        <v>480</v>
      </c>
      <c r="C221" s="94" t="s">
        <v>471</v>
      </c>
      <c r="D221" s="215">
        <v>1</v>
      </c>
      <c r="E221" s="417"/>
    </row>
    <row r="222" spans="1:5" s="51" customFormat="1" ht="15.75" customHeight="1">
      <c r="A222" s="153">
        <f t="shared" si="3"/>
        <v>210</v>
      </c>
      <c r="B222" s="204" t="s">
        <v>481</v>
      </c>
      <c r="C222" s="94" t="s">
        <v>471</v>
      </c>
      <c r="D222" s="215">
        <v>1</v>
      </c>
      <c r="E222" s="417"/>
    </row>
    <row r="223" spans="1:5" s="51" customFormat="1" ht="15.75" customHeight="1">
      <c r="A223" s="153">
        <f t="shared" si="3"/>
        <v>211</v>
      </c>
      <c r="B223" s="204" t="s">
        <v>482</v>
      </c>
      <c r="C223" s="94" t="s">
        <v>18</v>
      </c>
      <c r="D223" s="215">
        <v>52</v>
      </c>
      <c r="E223" s="417"/>
    </row>
    <row r="224" spans="1:5" s="51" customFormat="1" ht="24.75" customHeight="1">
      <c r="A224" s="153">
        <f t="shared" si="3"/>
        <v>212</v>
      </c>
      <c r="B224" s="204" t="s">
        <v>483</v>
      </c>
      <c r="C224" s="94" t="s">
        <v>18</v>
      </c>
      <c r="D224" s="215">
        <v>52</v>
      </c>
      <c r="E224" s="417"/>
    </row>
    <row r="225" spans="1:5" s="51" customFormat="1" ht="15.75" customHeight="1">
      <c r="A225" s="153">
        <f t="shared" si="3"/>
        <v>213</v>
      </c>
      <c r="B225" s="204" t="s">
        <v>484</v>
      </c>
      <c r="C225" s="94" t="s">
        <v>339</v>
      </c>
      <c r="D225" s="215">
        <v>1</v>
      </c>
      <c r="E225" s="417"/>
    </row>
    <row r="226" spans="1:5" s="51" customFormat="1" ht="26.25" customHeight="1">
      <c r="A226" s="153">
        <f t="shared" si="3"/>
        <v>214</v>
      </c>
      <c r="B226" s="209" t="s">
        <v>486</v>
      </c>
      <c r="C226" s="157"/>
      <c r="D226" s="157"/>
      <c r="E226" s="417"/>
    </row>
    <row r="227" spans="1:5" s="51" customFormat="1" ht="15.75" customHeight="1">
      <c r="A227" s="153">
        <f t="shared" si="3"/>
        <v>215</v>
      </c>
      <c r="B227" s="210" t="s">
        <v>447</v>
      </c>
      <c r="C227" s="157"/>
      <c r="D227" s="157"/>
      <c r="E227" s="417"/>
    </row>
    <row r="228" spans="1:5" s="51" customFormat="1" ht="15.75" customHeight="1">
      <c r="A228" s="153">
        <f t="shared" si="3"/>
        <v>216</v>
      </c>
      <c r="B228" s="204" t="s">
        <v>448</v>
      </c>
      <c r="C228" s="208" t="s">
        <v>18</v>
      </c>
      <c r="D228" s="95">
        <v>440</v>
      </c>
      <c r="E228" s="417"/>
    </row>
    <row r="229" spans="1:5" s="51" customFormat="1" ht="15.75" customHeight="1">
      <c r="A229" s="153">
        <f t="shared" si="3"/>
        <v>217</v>
      </c>
      <c r="B229" s="204" t="s">
        <v>449</v>
      </c>
      <c r="C229" s="208" t="s">
        <v>339</v>
      </c>
      <c r="D229" s="95">
        <v>3</v>
      </c>
      <c r="E229" s="417"/>
    </row>
    <row r="230" spans="1:5" s="51" customFormat="1" ht="15.75" customHeight="1">
      <c r="A230" s="153">
        <f t="shared" si="3"/>
        <v>218</v>
      </c>
      <c r="B230" s="204" t="s">
        <v>450</v>
      </c>
      <c r="C230" s="208" t="s">
        <v>339</v>
      </c>
      <c r="D230" s="95">
        <v>3</v>
      </c>
      <c r="E230" s="417"/>
    </row>
    <row r="231" spans="1:5" s="51" customFormat="1" ht="15.75" customHeight="1">
      <c r="A231" s="153">
        <f t="shared" si="3"/>
        <v>219</v>
      </c>
      <c r="B231" s="204" t="s">
        <v>451</v>
      </c>
      <c r="C231" s="208" t="s">
        <v>339</v>
      </c>
      <c r="D231" s="95">
        <v>3</v>
      </c>
      <c r="E231" s="417"/>
    </row>
    <row r="232" spans="1:5" s="51" customFormat="1" ht="15.75" customHeight="1">
      <c r="A232" s="153">
        <f t="shared" si="3"/>
        <v>220</v>
      </c>
      <c r="B232" s="204" t="s">
        <v>452</v>
      </c>
      <c r="C232" s="208" t="s">
        <v>18</v>
      </c>
      <c r="D232" s="95">
        <v>23</v>
      </c>
      <c r="E232" s="417"/>
    </row>
    <row r="233" spans="1:5" s="51" customFormat="1" ht="15.75" customHeight="1">
      <c r="A233" s="153">
        <f t="shared" si="3"/>
        <v>221</v>
      </c>
      <c r="B233" s="204" t="s">
        <v>453</v>
      </c>
      <c r="C233" s="208" t="s">
        <v>18</v>
      </c>
      <c r="D233" s="95">
        <v>369</v>
      </c>
      <c r="E233" s="417"/>
    </row>
    <row r="234" spans="1:5" s="51" customFormat="1" ht="15.75" customHeight="1">
      <c r="A234" s="153">
        <f t="shared" si="3"/>
        <v>222</v>
      </c>
      <c r="B234" s="204" t="s">
        <v>454</v>
      </c>
      <c r="C234" s="208" t="s">
        <v>18</v>
      </c>
      <c r="D234" s="95">
        <v>35.5</v>
      </c>
      <c r="E234" s="417"/>
    </row>
    <row r="235" spans="1:5" s="51" customFormat="1" ht="15.75" customHeight="1">
      <c r="A235" s="153">
        <f t="shared" si="3"/>
        <v>223</v>
      </c>
      <c r="B235" s="204" t="s">
        <v>455</v>
      </c>
      <c r="C235" s="208" t="s">
        <v>167</v>
      </c>
      <c r="D235" s="95">
        <v>20</v>
      </c>
      <c r="E235" s="417"/>
    </row>
    <row r="236" spans="1:5" s="51" customFormat="1" ht="15.75" customHeight="1">
      <c r="A236" s="153">
        <f t="shared" si="3"/>
        <v>224</v>
      </c>
      <c r="B236" s="210" t="s">
        <v>456</v>
      </c>
      <c r="C236" s="211"/>
      <c r="D236" s="211"/>
      <c r="E236" s="417"/>
    </row>
    <row r="237" spans="1:5" s="51" customFormat="1" ht="25.5" customHeight="1">
      <c r="A237" s="153">
        <f t="shared" si="3"/>
        <v>225</v>
      </c>
      <c r="B237" s="204" t="s">
        <v>487</v>
      </c>
      <c r="C237" s="94" t="s">
        <v>339</v>
      </c>
      <c r="D237" s="95">
        <v>1</v>
      </c>
      <c r="E237" s="417"/>
    </row>
    <row r="238" spans="1:5" s="51" customFormat="1" ht="25.5" customHeight="1">
      <c r="A238" s="153">
        <f t="shared" si="3"/>
        <v>226</v>
      </c>
      <c r="B238" s="204" t="s">
        <v>457</v>
      </c>
      <c r="C238" s="94" t="s">
        <v>339</v>
      </c>
      <c r="D238" s="95">
        <v>5</v>
      </c>
      <c r="E238" s="417"/>
    </row>
    <row r="239" spans="1:5" s="51" customFormat="1" ht="25.5" customHeight="1">
      <c r="A239" s="153">
        <f t="shared" si="3"/>
        <v>227</v>
      </c>
      <c r="B239" s="204" t="s">
        <v>488</v>
      </c>
      <c r="C239" s="94" t="s">
        <v>339</v>
      </c>
      <c r="D239" s="95">
        <v>1</v>
      </c>
      <c r="E239" s="417"/>
    </row>
    <row r="240" spans="1:5" s="51" customFormat="1" ht="15.75" customHeight="1">
      <c r="A240" s="153">
        <f t="shared" si="3"/>
        <v>228</v>
      </c>
      <c r="B240" s="204" t="s">
        <v>458</v>
      </c>
      <c r="C240" s="94" t="s">
        <v>339</v>
      </c>
      <c r="D240" s="95">
        <v>6</v>
      </c>
      <c r="E240" s="417"/>
    </row>
    <row r="241" spans="1:5" s="51" customFormat="1" ht="15.75" customHeight="1">
      <c r="A241" s="153">
        <f t="shared" si="3"/>
        <v>229</v>
      </c>
      <c r="B241" s="204" t="s">
        <v>459</v>
      </c>
      <c r="C241" s="94" t="s">
        <v>339</v>
      </c>
      <c r="D241" s="95">
        <v>3</v>
      </c>
      <c r="E241" s="417"/>
    </row>
    <row r="242" spans="1:5" s="51" customFormat="1" ht="25.5" customHeight="1">
      <c r="A242" s="153">
        <f t="shared" si="3"/>
        <v>230</v>
      </c>
      <c r="B242" s="204" t="s">
        <v>460</v>
      </c>
      <c r="C242" s="94" t="s">
        <v>339</v>
      </c>
      <c r="D242" s="95">
        <v>6</v>
      </c>
      <c r="E242" s="417"/>
    </row>
    <row r="243" spans="1:5" s="51" customFormat="1" ht="25.5" customHeight="1">
      <c r="A243" s="153">
        <f t="shared" si="3"/>
        <v>231</v>
      </c>
      <c r="B243" s="204" t="s">
        <v>461</v>
      </c>
      <c r="C243" s="94" t="s">
        <v>339</v>
      </c>
      <c r="D243" s="95">
        <v>2</v>
      </c>
      <c r="E243" s="417"/>
    </row>
    <row r="244" spans="1:5" s="51" customFormat="1" ht="30" customHeight="1">
      <c r="A244" s="153">
        <f t="shared" si="3"/>
        <v>232</v>
      </c>
      <c r="B244" s="204" t="s">
        <v>462</v>
      </c>
      <c r="C244" s="94" t="s">
        <v>339</v>
      </c>
      <c r="D244" s="95">
        <v>2</v>
      </c>
      <c r="E244" s="417"/>
    </row>
    <row r="245" spans="1:5" s="51" customFormat="1" ht="15.75" customHeight="1">
      <c r="A245" s="153">
        <f t="shared" si="3"/>
        <v>233</v>
      </c>
      <c r="B245" s="213" t="s">
        <v>463</v>
      </c>
      <c r="C245" s="94" t="s">
        <v>339</v>
      </c>
      <c r="D245" s="95">
        <v>2</v>
      </c>
      <c r="E245" s="417"/>
    </row>
    <row r="246" spans="1:5" s="51" customFormat="1" ht="15.75" customHeight="1">
      <c r="A246" s="153">
        <f t="shared" si="3"/>
        <v>234</v>
      </c>
      <c r="B246" s="213" t="s">
        <v>919</v>
      </c>
      <c r="C246" s="94" t="s">
        <v>339</v>
      </c>
      <c r="D246" s="215">
        <v>2</v>
      </c>
      <c r="E246" s="417"/>
    </row>
    <row r="247" spans="1:5" s="51" customFormat="1" ht="26.25" customHeight="1">
      <c r="A247" s="153">
        <f t="shared" si="3"/>
        <v>235</v>
      </c>
      <c r="B247" s="213" t="s">
        <v>464</v>
      </c>
      <c r="C247" s="94" t="s">
        <v>18</v>
      </c>
      <c r="D247" s="215">
        <v>193</v>
      </c>
      <c r="E247" s="417"/>
    </row>
    <row r="248" spans="1:5" s="51" customFormat="1" ht="15.75" customHeight="1">
      <c r="A248" s="153">
        <f t="shared" si="3"/>
        <v>236</v>
      </c>
      <c r="B248" s="213" t="s">
        <v>465</v>
      </c>
      <c r="C248" s="94" t="s">
        <v>18</v>
      </c>
      <c r="D248" s="215">
        <v>373</v>
      </c>
      <c r="E248" s="417"/>
    </row>
    <row r="249" spans="1:5" s="51" customFormat="1" ht="15.75" customHeight="1">
      <c r="A249" s="153">
        <f t="shared" si="3"/>
        <v>237</v>
      </c>
      <c r="B249" s="213" t="s">
        <v>466</v>
      </c>
      <c r="C249" s="94" t="s">
        <v>18</v>
      </c>
      <c r="D249" s="215">
        <v>37</v>
      </c>
      <c r="E249" s="417"/>
    </row>
    <row r="250" spans="1:5" s="51" customFormat="1" ht="29.25" customHeight="1">
      <c r="A250" s="153"/>
      <c r="B250" s="213" t="s">
        <v>467</v>
      </c>
      <c r="C250" s="94" t="s">
        <v>18</v>
      </c>
      <c r="D250" s="215">
        <v>385</v>
      </c>
      <c r="E250" s="417"/>
    </row>
    <row r="251" spans="1:5" s="51" customFormat="1" ht="15.75" customHeight="1">
      <c r="A251" s="153"/>
      <c r="B251" s="213" t="s">
        <v>468</v>
      </c>
      <c r="C251" s="94" t="s">
        <v>18</v>
      </c>
      <c r="D251" s="215">
        <v>80</v>
      </c>
      <c r="E251" s="417"/>
    </row>
    <row r="252" spans="1:5" s="51" customFormat="1" ht="25.5" customHeight="1">
      <c r="A252" s="153">
        <f t="shared" si="3"/>
        <v>1</v>
      </c>
      <c r="B252" s="210" t="s">
        <v>469</v>
      </c>
      <c r="C252" s="211"/>
      <c r="D252" s="211"/>
      <c r="E252" s="417"/>
    </row>
    <row r="253" spans="1:5" s="51" customFormat="1" ht="25.5" customHeight="1">
      <c r="A253" s="153">
        <f t="shared" si="3"/>
        <v>2</v>
      </c>
      <c r="B253" s="204" t="s">
        <v>489</v>
      </c>
      <c r="C253" s="94" t="s">
        <v>339</v>
      </c>
      <c r="D253" s="95">
        <v>1</v>
      </c>
      <c r="E253" s="417"/>
    </row>
    <row r="254" spans="1:5" s="51" customFormat="1" ht="15.75" customHeight="1">
      <c r="A254" s="153">
        <f t="shared" si="3"/>
        <v>3</v>
      </c>
      <c r="B254" s="204" t="s">
        <v>472</v>
      </c>
      <c r="C254" s="94" t="s">
        <v>339</v>
      </c>
      <c r="D254" s="95">
        <v>6</v>
      </c>
      <c r="E254" s="417"/>
    </row>
    <row r="255" spans="1:5" s="87" customFormat="1" ht="12.75">
      <c r="A255" s="153">
        <f t="shared" si="3"/>
        <v>4</v>
      </c>
      <c r="B255" s="204" t="s">
        <v>473</v>
      </c>
      <c r="C255" s="94" t="s">
        <v>339</v>
      </c>
      <c r="D255" s="95">
        <v>6</v>
      </c>
      <c r="E255" s="418"/>
    </row>
    <row r="256" spans="1:5" s="87" customFormat="1" ht="12.75">
      <c r="A256" s="153">
        <f t="shared" si="3"/>
        <v>5</v>
      </c>
      <c r="B256" s="204" t="s">
        <v>474</v>
      </c>
      <c r="C256" s="94" t="s">
        <v>339</v>
      </c>
      <c r="D256" s="95">
        <v>3</v>
      </c>
      <c r="E256" s="418"/>
    </row>
    <row r="257" spans="1:5" s="87" customFormat="1" ht="12.75">
      <c r="A257" s="153">
        <f t="shared" si="3"/>
        <v>6</v>
      </c>
      <c r="B257" s="204" t="s">
        <v>490</v>
      </c>
      <c r="C257" s="94" t="s">
        <v>339</v>
      </c>
      <c r="D257" s="95">
        <v>1</v>
      </c>
      <c r="E257" s="418"/>
    </row>
    <row r="258" spans="1:5" s="87" customFormat="1" ht="12.75">
      <c r="A258" s="153">
        <f t="shared" si="3"/>
        <v>7</v>
      </c>
      <c r="B258" s="204" t="s">
        <v>475</v>
      </c>
      <c r="C258" s="94" t="s">
        <v>339</v>
      </c>
      <c r="D258" s="95">
        <v>8</v>
      </c>
      <c r="E258" s="418"/>
    </row>
    <row r="259" spans="1:5" s="87" customFormat="1" ht="12.75">
      <c r="A259" s="153">
        <f t="shared" si="3"/>
        <v>8</v>
      </c>
      <c r="B259" s="213" t="s">
        <v>491</v>
      </c>
      <c r="C259" s="214" t="s">
        <v>339</v>
      </c>
      <c r="D259" s="215">
        <v>2</v>
      </c>
      <c r="E259" s="418"/>
    </row>
    <row r="260" spans="1:5" s="87" customFormat="1" ht="12.75">
      <c r="A260" s="153">
        <f t="shared" si="3"/>
        <v>9</v>
      </c>
      <c r="B260" s="213" t="s">
        <v>920</v>
      </c>
      <c r="C260" s="214" t="s">
        <v>339</v>
      </c>
      <c r="D260" s="215">
        <v>2</v>
      </c>
      <c r="E260" s="418"/>
    </row>
    <row r="261" spans="1:5" s="51" customFormat="1" ht="12.75">
      <c r="A261" s="153">
        <f t="shared" si="3"/>
        <v>10</v>
      </c>
      <c r="B261" s="213" t="s">
        <v>476</v>
      </c>
      <c r="C261" s="214" t="s">
        <v>18</v>
      </c>
      <c r="D261" s="215">
        <v>440</v>
      </c>
      <c r="E261" s="417"/>
    </row>
    <row r="262" spans="1:5" s="51" customFormat="1" ht="12.75">
      <c r="A262" s="153">
        <f t="shared" si="3"/>
        <v>11</v>
      </c>
      <c r="B262" s="213" t="s">
        <v>477</v>
      </c>
      <c r="C262" s="214" t="s">
        <v>339</v>
      </c>
      <c r="D262" s="215">
        <v>2</v>
      </c>
      <c r="E262" s="417"/>
    </row>
    <row r="263" spans="1:5" s="51" customFormat="1" ht="12.75">
      <c r="A263" s="153">
        <f t="shared" si="3"/>
        <v>12</v>
      </c>
      <c r="B263" s="213" t="s">
        <v>478</v>
      </c>
      <c r="C263" s="214" t="s">
        <v>18</v>
      </c>
      <c r="D263" s="215">
        <v>427.5</v>
      </c>
      <c r="E263" s="417"/>
    </row>
    <row r="264" spans="1:5" s="51" customFormat="1" ht="25.5">
      <c r="A264" s="153">
        <f t="shared" si="3"/>
        <v>13</v>
      </c>
      <c r="B264" s="213" t="s">
        <v>479</v>
      </c>
      <c r="C264" s="214" t="s">
        <v>339</v>
      </c>
      <c r="D264" s="215">
        <v>1</v>
      </c>
      <c r="E264" s="417"/>
    </row>
    <row r="265" spans="1:5" s="51" customFormat="1" ht="25.5">
      <c r="A265" s="153">
        <f t="shared" si="3"/>
        <v>14</v>
      </c>
      <c r="B265" s="213" t="s">
        <v>480</v>
      </c>
      <c r="C265" s="214" t="s">
        <v>471</v>
      </c>
      <c r="D265" s="215">
        <v>1</v>
      </c>
      <c r="E265" s="417"/>
    </row>
    <row r="266" spans="1:5" s="51" customFormat="1" ht="12.75">
      <c r="A266" s="153">
        <f t="shared" si="3"/>
        <v>15</v>
      </c>
      <c r="B266" s="213" t="s">
        <v>481</v>
      </c>
      <c r="C266" s="214" t="s">
        <v>471</v>
      </c>
      <c r="D266" s="215">
        <v>1</v>
      </c>
      <c r="E266" s="417"/>
    </row>
    <row r="267" spans="1:5" s="51" customFormat="1" ht="12.75">
      <c r="A267" s="153">
        <f t="shared" si="3"/>
        <v>16</v>
      </c>
      <c r="B267" s="213" t="s">
        <v>482</v>
      </c>
      <c r="C267" s="214" t="s">
        <v>18</v>
      </c>
      <c r="D267" s="215">
        <v>260</v>
      </c>
      <c r="E267" s="417"/>
    </row>
    <row r="268" spans="1:5" s="51" customFormat="1" ht="25.5">
      <c r="A268" s="153">
        <f t="shared" si="3"/>
        <v>17</v>
      </c>
      <c r="B268" s="213" t="s">
        <v>483</v>
      </c>
      <c r="C268" s="214" t="s">
        <v>18</v>
      </c>
      <c r="D268" s="215">
        <v>260</v>
      </c>
      <c r="E268" s="417"/>
    </row>
    <row r="269" spans="1:5" s="51" customFormat="1" ht="12.75">
      <c r="A269" s="153">
        <f t="shared" si="3"/>
        <v>18</v>
      </c>
      <c r="B269" s="213" t="s">
        <v>484</v>
      </c>
      <c r="C269" s="214" t="s">
        <v>339</v>
      </c>
      <c r="D269" s="215">
        <v>1</v>
      </c>
      <c r="E269" s="417"/>
    </row>
    <row r="270" spans="1:5" s="51" customFormat="1" ht="12.75">
      <c r="A270" s="153"/>
      <c r="B270" s="12" t="s">
        <v>12</v>
      </c>
      <c r="C270" s="214"/>
      <c r="D270" s="215"/>
      <c r="E270" s="417"/>
    </row>
    <row r="271" spans="1:5" s="51" customFormat="1" ht="102">
      <c r="A271" s="153"/>
      <c r="B271" s="14" t="s">
        <v>17</v>
      </c>
      <c r="C271" s="214"/>
      <c r="D271" s="215"/>
      <c r="E271" s="417"/>
    </row>
    <row r="272" spans="1:5" ht="12.75">
      <c r="A272" s="296"/>
      <c r="B272" s="419" t="s">
        <v>325</v>
      </c>
      <c r="C272" s="6"/>
      <c r="D272" s="69"/>
      <c r="E272" s="412"/>
    </row>
    <row r="273" spans="1:4" ht="38.25" customHeight="1">
      <c r="A273" s="141"/>
      <c r="B273" s="391"/>
      <c r="C273" s="142"/>
      <c r="D273" s="143"/>
    </row>
    <row r="274" spans="1:4" ht="12.75">
      <c r="A274" s="43"/>
      <c r="B274" s="144"/>
      <c r="C274" s="43"/>
      <c r="D274" s="43"/>
    </row>
    <row r="275" spans="1:4" ht="12.75">
      <c r="A275" s="43"/>
      <c r="B275" s="43"/>
      <c r="C275" s="43"/>
      <c r="D275" s="43"/>
    </row>
    <row r="276" spans="1:2" ht="12.75">
      <c r="A276" s="44"/>
      <c r="B276" s="43"/>
    </row>
    <row r="277" spans="3:4" ht="12.75">
      <c r="C277" s="21"/>
      <c r="D277" s="51"/>
    </row>
    <row r="278" ht="12.75">
      <c r="B278" s="45"/>
    </row>
  </sheetData>
  <sheetProtection/>
  <mergeCells count="15">
    <mergeCell ref="C76:D76"/>
    <mergeCell ref="C81:D81"/>
    <mergeCell ref="C87:D87"/>
    <mergeCell ref="E9:E10"/>
    <mergeCell ref="A7:D7"/>
    <mergeCell ref="A9:A10"/>
    <mergeCell ref="B9:B10"/>
    <mergeCell ref="C9:C10"/>
    <mergeCell ref="D9:D10"/>
    <mergeCell ref="A1:D1"/>
    <mergeCell ref="A2:D2"/>
    <mergeCell ref="A3:D3"/>
    <mergeCell ref="A4:D4"/>
    <mergeCell ref="A5:D5"/>
    <mergeCell ref="A6:D6"/>
  </mergeCells>
  <printOptions/>
  <pageMargins left="0.25" right="0.25" top="0.75" bottom="0.75" header="0.3" footer="0.3"/>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9"/>
  </sheetPr>
  <dimension ref="A1:E61"/>
  <sheetViews>
    <sheetView showZeros="0" zoomScalePageLayoutView="0" workbookViewId="0" topLeftCell="A38">
      <selection activeCell="A48" sqref="A48"/>
    </sheetView>
  </sheetViews>
  <sheetFormatPr defaultColWidth="11.421875" defaultRowHeight="15"/>
  <cols>
    <col min="1" max="1" width="4.421875" style="4" customWidth="1"/>
    <col min="2" max="2" width="40.421875" style="4" customWidth="1"/>
    <col min="3" max="4" width="11.140625" style="4" customWidth="1"/>
    <col min="5" max="5" width="11.140625" style="3" customWidth="1"/>
    <col min="6" max="16384" width="11.421875" style="3" customWidth="1"/>
  </cols>
  <sheetData>
    <row r="1" spans="1:4" ht="18" customHeight="1">
      <c r="A1" s="501" t="s">
        <v>1319</v>
      </c>
      <c r="B1" s="501"/>
      <c r="C1" s="501"/>
      <c r="D1" s="501"/>
    </row>
    <row r="2" spans="1:4" ht="15.75" customHeight="1">
      <c r="A2" s="509" t="s">
        <v>493</v>
      </c>
      <c r="B2" s="509"/>
      <c r="C2" s="509"/>
      <c r="D2" s="509"/>
    </row>
    <row r="3" spans="1:4" ht="15.75">
      <c r="A3" s="510" t="s">
        <v>20</v>
      </c>
      <c r="B3" s="510"/>
      <c r="C3" s="510"/>
      <c r="D3" s="510"/>
    </row>
    <row r="4" spans="1:4" ht="32.25" customHeight="1">
      <c r="A4" s="498" t="s">
        <v>286</v>
      </c>
      <c r="B4" s="498"/>
      <c r="C4" s="498"/>
      <c r="D4" s="498"/>
    </row>
    <row r="5" spans="1:4" ht="30.75" customHeight="1">
      <c r="A5" s="498" t="s">
        <v>287</v>
      </c>
      <c r="B5" s="498"/>
      <c r="C5" s="498"/>
      <c r="D5" s="498"/>
    </row>
    <row r="6" spans="1:4" ht="15.75" customHeight="1">
      <c r="A6" s="498" t="s">
        <v>288</v>
      </c>
      <c r="B6" s="498"/>
      <c r="C6" s="498"/>
      <c r="D6" s="498"/>
    </row>
    <row r="7" spans="1:4" ht="15.75" customHeight="1">
      <c r="A7" s="498" t="s">
        <v>289</v>
      </c>
      <c r="B7" s="498"/>
      <c r="C7" s="498"/>
      <c r="D7" s="498"/>
    </row>
    <row r="8" spans="1:4" ht="15.75">
      <c r="A8" s="5"/>
      <c r="B8" s="5"/>
      <c r="C8" s="5"/>
      <c r="D8" s="5"/>
    </row>
    <row r="9" spans="1:5" s="24" customFormat="1" ht="15.75" customHeight="1">
      <c r="A9" s="499" t="s">
        <v>21</v>
      </c>
      <c r="B9" s="499" t="s">
        <v>22</v>
      </c>
      <c r="C9" s="499" t="s">
        <v>23</v>
      </c>
      <c r="D9" s="500" t="s">
        <v>24</v>
      </c>
      <c r="E9" s="500" t="s">
        <v>1316</v>
      </c>
    </row>
    <row r="10" spans="1:5" s="24" customFormat="1" ht="71.25" customHeight="1">
      <c r="A10" s="499"/>
      <c r="B10" s="499"/>
      <c r="C10" s="499"/>
      <c r="D10" s="500"/>
      <c r="E10" s="500"/>
    </row>
    <row r="11" spans="1:5" s="23" customFormat="1" ht="12.75">
      <c r="A11" s="2">
        <v>1</v>
      </c>
      <c r="B11" s="2">
        <v>2</v>
      </c>
      <c r="C11" s="2">
        <v>3</v>
      </c>
      <c r="D11" s="375">
        <v>4</v>
      </c>
      <c r="E11" s="375">
        <v>5</v>
      </c>
    </row>
    <row r="12" spans="1:5" s="23" customFormat="1" ht="12.75">
      <c r="A12" s="22"/>
      <c r="B12" s="281" t="s">
        <v>1047</v>
      </c>
      <c r="C12" s="22"/>
      <c r="D12" s="22"/>
      <c r="E12" s="422"/>
    </row>
    <row r="13" spans="1:5" s="23" customFormat="1" ht="12.75">
      <c r="A13" s="22"/>
      <c r="B13" s="282" t="s">
        <v>1058</v>
      </c>
      <c r="C13" s="22"/>
      <c r="D13" s="22"/>
      <c r="E13" s="422"/>
    </row>
    <row r="14" spans="1:5" s="23" customFormat="1" ht="12.75">
      <c r="A14" s="22">
        <v>1</v>
      </c>
      <c r="B14" s="221" t="s">
        <v>1048</v>
      </c>
      <c r="C14" s="36" t="s">
        <v>10</v>
      </c>
      <c r="D14" s="11">
        <f>ROUND(D15*2*1.5,)</f>
        <v>50</v>
      </c>
      <c r="E14" s="422"/>
    </row>
    <row r="15" spans="1:5" s="23" customFormat="1" ht="12.75">
      <c r="A15" s="46">
        <f>A14+1</f>
        <v>2</v>
      </c>
      <c r="B15" s="221" t="s">
        <v>1059</v>
      </c>
      <c r="C15" s="184" t="s">
        <v>10</v>
      </c>
      <c r="D15" s="184">
        <v>16.6</v>
      </c>
      <c r="E15" s="422"/>
    </row>
    <row r="16" spans="1:5" s="23" customFormat="1" ht="12.75">
      <c r="A16" s="46"/>
      <c r="B16" s="285" t="s">
        <v>1049</v>
      </c>
      <c r="C16" s="184" t="s">
        <v>10</v>
      </c>
      <c r="D16" s="184">
        <f>ROUND(1.05*D15,2)</f>
        <v>17.43</v>
      </c>
      <c r="E16" s="422"/>
    </row>
    <row r="17" spans="1:5" s="23" customFormat="1" ht="12.75">
      <c r="A17" s="46"/>
      <c r="B17" s="285" t="s">
        <v>1060</v>
      </c>
      <c r="C17" s="184" t="s">
        <v>10</v>
      </c>
      <c r="D17" s="184">
        <f>ROUND(D15*1.2,2)</f>
        <v>19.92</v>
      </c>
      <c r="E17" s="422"/>
    </row>
    <row r="18" spans="1:5" s="23" customFormat="1" ht="12.75">
      <c r="A18" s="46">
        <v>3</v>
      </c>
      <c r="B18" s="221" t="s">
        <v>1056</v>
      </c>
      <c r="C18" s="184" t="s">
        <v>1055</v>
      </c>
      <c r="D18" s="184">
        <v>2.98</v>
      </c>
      <c r="E18" s="422"/>
    </row>
    <row r="19" spans="1:5" s="23" customFormat="1" ht="12.75">
      <c r="A19" s="46"/>
      <c r="B19" s="285" t="s">
        <v>1057</v>
      </c>
      <c r="C19" s="184" t="s">
        <v>1055</v>
      </c>
      <c r="D19" s="184">
        <f>ROUND(1.15*D18,3)</f>
        <v>3.427</v>
      </c>
      <c r="E19" s="422"/>
    </row>
    <row r="20" spans="1:5" s="23" customFormat="1" ht="12.75">
      <c r="A20" s="46">
        <v>4</v>
      </c>
      <c r="B20" s="221" t="s">
        <v>1050</v>
      </c>
      <c r="C20" s="184" t="s">
        <v>10</v>
      </c>
      <c r="D20" s="184">
        <v>98</v>
      </c>
      <c r="E20" s="422"/>
    </row>
    <row r="21" spans="1:5" s="23" customFormat="1" ht="12.75">
      <c r="A21" s="46"/>
      <c r="B21" s="285" t="s">
        <v>1061</v>
      </c>
      <c r="C21" s="184" t="s">
        <v>10</v>
      </c>
      <c r="D21" s="184">
        <f>ROUND(1.05*D20,2)</f>
        <v>102.9</v>
      </c>
      <c r="E21" s="422"/>
    </row>
    <row r="22" spans="1:5" s="23" customFormat="1" ht="12.75">
      <c r="A22" s="46"/>
      <c r="B22" s="285" t="s">
        <v>1051</v>
      </c>
      <c r="C22" s="184" t="s">
        <v>10</v>
      </c>
      <c r="D22" s="184">
        <f>ROUND(0.1*D20,1)</f>
        <v>9.8</v>
      </c>
      <c r="E22" s="422"/>
    </row>
    <row r="23" spans="1:5" s="23" customFormat="1" ht="12.75">
      <c r="A23" s="46"/>
      <c r="B23" s="285" t="s">
        <v>1052</v>
      </c>
      <c r="C23" s="184" t="s">
        <v>16</v>
      </c>
      <c r="D23" s="184">
        <f>ROUND(5*D20,)</f>
        <v>490</v>
      </c>
      <c r="E23" s="422"/>
    </row>
    <row r="24" spans="1:5" s="23" customFormat="1" ht="12.75">
      <c r="A24" s="46"/>
      <c r="B24" s="285" t="s">
        <v>1053</v>
      </c>
      <c r="C24" s="184" t="s">
        <v>11</v>
      </c>
      <c r="D24" s="184">
        <f>ROUND(2.2*D20,1)</f>
        <v>215.6</v>
      </c>
      <c r="E24" s="422"/>
    </row>
    <row r="25" spans="1:5" s="23" customFormat="1" ht="12.75">
      <c r="A25" s="46">
        <v>5</v>
      </c>
      <c r="B25" s="221" t="s">
        <v>1054</v>
      </c>
      <c r="C25" s="184" t="s">
        <v>1055</v>
      </c>
      <c r="D25" s="184">
        <v>3.7</v>
      </c>
      <c r="E25" s="422"/>
    </row>
    <row r="26" spans="1:5" s="23" customFormat="1" ht="12.75">
      <c r="A26" s="46"/>
      <c r="B26" s="285" t="s">
        <v>1057</v>
      </c>
      <c r="C26" s="184" t="s">
        <v>1055</v>
      </c>
      <c r="D26" s="184">
        <f>ROUND(1.15*D25,3)</f>
        <v>4.255</v>
      </c>
      <c r="E26" s="422"/>
    </row>
    <row r="27" spans="1:5" s="21" customFormat="1" ht="12.75">
      <c r="A27" s="46">
        <v>6</v>
      </c>
      <c r="B27" s="284" t="s">
        <v>1064</v>
      </c>
      <c r="C27" s="26" t="s">
        <v>18</v>
      </c>
      <c r="D27" s="34">
        <v>9</v>
      </c>
      <c r="E27" s="412"/>
    </row>
    <row r="28" spans="1:5" s="21" customFormat="1" ht="12.75">
      <c r="A28" s="20"/>
      <c r="B28" s="286" t="s">
        <v>1062</v>
      </c>
      <c r="C28" s="26" t="s">
        <v>18</v>
      </c>
      <c r="D28" s="34">
        <v>9</v>
      </c>
      <c r="E28" s="412"/>
    </row>
    <row r="29" spans="1:5" s="21" customFormat="1" ht="12.75">
      <c r="A29" s="20"/>
      <c r="B29" s="287" t="s">
        <v>1063</v>
      </c>
      <c r="C29" s="184" t="s">
        <v>10</v>
      </c>
      <c r="D29" s="32">
        <v>0.2</v>
      </c>
      <c r="E29" s="412"/>
    </row>
    <row r="30" spans="1:5" s="21" customFormat="1" ht="12.75">
      <c r="A30" s="20"/>
      <c r="B30" s="282" t="s">
        <v>1065</v>
      </c>
      <c r="C30" s="22"/>
      <c r="D30" s="22"/>
      <c r="E30" s="412"/>
    </row>
    <row r="31" spans="1:5" s="21" customFormat="1" ht="12.75">
      <c r="A31" s="20">
        <v>7</v>
      </c>
      <c r="B31" s="221" t="s">
        <v>1048</v>
      </c>
      <c r="C31" s="36" t="s">
        <v>10</v>
      </c>
      <c r="D31" s="11">
        <f>ROUND(D32*2*1.5,)</f>
        <v>40</v>
      </c>
      <c r="E31" s="412"/>
    </row>
    <row r="32" spans="1:5" s="21" customFormat="1" ht="27" customHeight="1">
      <c r="A32" s="20"/>
      <c r="B32" s="221" t="s">
        <v>1059</v>
      </c>
      <c r="C32" s="184" t="s">
        <v>10</v>
      </c>
      <c r="D32" s="184">
        <v>13.4</v>
      </c>
      <c r="E32" s="412"/>
    </row>
    <row r="33" spans="1:5" s="21" customFormat="1" ht="12.75">
      <c r="A33" s="20"/>
      <c r="B33" s="285" t="s">
        <v>1049</v>
      </c>
      <c r="C33" s="184" t="s">
        <v>10</v>
      </c>
      <c r="D33" s="184">
        <f>ROUND(1.05*D32,2)</f>
        <v>14.07</v>
      </c>
      <c r="E33" s="412"/>
    </row>
    <row r="34" spans="1:5" s="21" customFormat="1" ht="13.5" customHeight="1">
      <c r="A34" s="20"/>
      <c r="B34" s="285" t="s">
        <v>1060</v>
      </c>
      <c r="C34" s="184" t="s">
        <v>10</v>
      </c>
      <c r="D34" s="184">
        <f>ROUND(D32*1.2,2)</f>
        <v>16.08</v>
      </c>
      <c r="E34" s="412"/>
    </row>
    <row r="35" spans="1:5" s="21" customFormat="1" ht="15.75" customHeight="1">
      <c r="A35" s="20">
        <v>8</v>
      </c>
      <c r="B35" s="221" t="s">
        <v>1056</v>
      </c>
      <c r="C35" s="184" t="s">
        <v>1055</v>
      </c>
      <c r="D35" s="184">
        <v>2.982</v>
      </c>
      <c r="E35" s="412"/>
    </row>
    <row r="36" spans="1:5" s="21" customFormat="1" ht="12.75">
      <c r="A36" s="20"/>
      <c r="B36" s="285" t="s">
        <v>1057</v>
      </c>
      <c r="C36" s="184" t="s">
        <v>1055</v>
      </c>
      <c r="D36" s="184">
        <f>ROUND(1.15*D35,3)</f>
        <v>3.429</v>
      </c>
      <c r="E36" s="412"/>
    </row>
    <row r="37" spans="1:5" s="21" customFormat="1" ht="15" customHeight="1">
      <c r="A37" s="20">
        <v>9</v>
      </c>
      <c r="B37" s="221" t="s">
        <v>1050</v>
      </c>
      <c r="C37" s="184" t="s">
        <v>10</v>
      </c>
      <c r="D37" s="184">
        <v>75.1</v>
      </c>
      <c r="E37" s="412"/>
    </row>
    <row r="38" spans="1:5" s="21" customFormat="1" ht="12.75">
      <c r="A38" s="20"/>
      <c r="B38" s="285" t="s">
        <v>1061</v>
      </c>
      <c r="C38" s="184" t="s">
        <v>10</v>
      </c>
      <c r="D38" s="184">
        <f>ROUND(1.05*D37,2)</f>
        <v>78.86</v>
      </c>
      <c r="E38" s="412"/>
    </row>
    <row r="39" spans="1:5" s="21" customFormat="1" ht="12.75">
      <c r="A39" s="20"/>
      <c r="B39" s="285" t="s">
        <v>1051</v>
      </c>
      <c r="C39" s="184" t="s">
        <v>10</v>
      </c>
      <c r="D39" s="184">
        <f>ROUND(0.1*D37,1)</f>
        <v>7.5</v>
      </c>
      <c r="E39" s="412"/>
    </row>
    <row r="40" spans="1:5" s="21" customFormat="1" ht="12.75">
      <c r="A40" s="20"/>
      <c r="B40" s="285" t="s">
        <v>1052</v>
      </c>
      <c r="C40" s="184" t="s">
        <v>16</v>
      </c>
      <c r="D40" s="184">
        <f>ROUND(5*D37,)</f>
        <v>376</v>
      </c>
      <c r="E40" s="412"/>
    </row>
    <row r="41" spans="1:5" s="21" customFormat="1" ht="12.75">
      <c r="A41" s="20"/>
      <c r="B41" s="285" t="s">
        <v>1053</v>
      </c>
      <c r="C41" s="184" t="s">
        <v>11</v>
      </c>
      <c r="D41" s="184">
        <f>ROUND(2.2*D37,1)</f>
        <v>165.2</v>
      </c>
      <c r="E41" s="412"/>
    </row>
    <row r="42" spans="1:5" s="21" customFormat="1" ht="12.75">
      <c r="A42" s="20">
        <v>10</v>
      </c>
      <c r="B42" s="221" t="s">
        <v>1054</v>
      </c>
      <c r="C42" s="184" t="s">
        <v>1055</v>
      </c>
      <c r="D42" s="184">
        <v>7.7</v>
      </c>
      <c r="E42" s="412"/>
    </row>
    <row r="43" spans="1:5" s="21" customFormat="1" ht="12.75">
      <c r="A43" s="20"/>
      <c r="B43" s="285" t="s">
        <v>1057</v>
      </c>
      <c r="C43" s="184" t="s">
        <v>1055</v>
      </c>
      <c r="D43" s="184">
        <f>ROUND(1.15*D42,3)</f>
        <v>8.855</v>
      </c>
      <c r="E43" s="412"/>
    </row>
    <row r="44" spans="1:5" s="21" customFormat="1" ht="12.75">
      <c r="A44" s="20">
        <v>11</v>
      </c>
      <c r="B44" s="284" t="s">
        <v>1064</v>
      </c>
      <c r="C44" s="26" t="s">
        <v>18</v>
      </c>
      <c r="D44" s="34">
        <v>8</v>
      </c>
      <c r="E44" s="412"/>
    </row>
    <row r="45" spans="1:5" s="21" customFormat="1" ht="12.75">
      <c r="A45" s="20"/>
      <c r="B45" s="286" t="s">
        <v>1062</v>
      </c>
      <c r="C45" s="26" t="s">
        <v>18</v>
      </c>
      <c r="D45" s="34">
        <v>8</v>
      </c>
      <c r="E45" s="412"/>
    </row>
    <row r="46" spans="1:5" s="21" customFormat="1" ht="12.75">
      <c r="A46" s="20"/>
      <c r="B46" s="287" t="s">
        <v>1063</v>
      </c>
      <c r="C46" s="184" t="s">
        <v>10</v>
      </c>
      <c r="D46" s="32">
        <v>0.2</v>
      </c>
      <c r="E46" s="423"/>
    </row>
    <row r="47" spans="1:5" s="21" customFormat="1" ht="12.75">
      <c r="A47" s="20"/>
      <c r="B47" s="25" t="s">
        <v>1379</v>
      </c>
      <c r="C47" s="33" t="s">
        <v>18</v>
      </c>
      <c r="D47" s="34">
        <v>120</v>
      </c>
      <c r="E47" s="412"/>
    </row>
    <row r="48" spans="1:5" s="21" customFormat="1" ht="12.75">
      <c r="A48" s="497"/>
      <c r="B48" s="494" t="s">
        <v>1380</v>
      </c>
      <c r="C48" s="495" t="s">
        <v>11</v>
      </c>
      <c r="D48" s="496">
        <v>658.8</v>
      </c>
      <c r="E48" s="412"/>
    </row>
    <row r="49" spans="1:5" s="21" customFormat="1" ht="12.75">
      <c r="A49" s="20"/>
      <c r="B49" s="281" t="s">
        <v>1068</v>
      </c>
      <c r="C49" s="33"/>
      <c r="D49" s="18"/>
      <c r="E49" s="412"/>
    </row>
    <row r="50" spans="1:5" s="21" customFormat="1" ht="12.75">
      <c r="A50" s="20">
        <v>12</v>
      </c>
      <c r="B50" s="29" t="s">
        <v>1070</v>
      </c>
      <c r="C50" s="33" t="s">
        <v>18</v>
      </c>
      <c r="D50" s="290">
        <v>1140</v>
      </c>
      <c r="E50" s="412"/>
    </row>
    <row r="51" spans="1:5" s="21" customFormat="1" ht="18" customHeight="1">
      <c r="A51" s="20"/>
      <c r="B51" s="289" t="s">
        <v>1066</v>
      </c>
      <c r="C51" s="33" t="s">
        <v>16</v>
      </c>
      <c r="D51" s="291">
        <v>331</v>
      </c>
      <c r="E51" s="412"/>
    </row>
    <row r="52" spans="1:5" s="21" customFormat="1" ht="51.75" customHeight="1">
      <c r="A52" s="20"/>
      <c r="B52" s="289" t="s">
        <v>1069</v>
      </c>
      <c r="C52" s="33" t="s">
        <v>1067</v>
      </c>
      <c r="D52" s="28">
        <v>1</v>
      </c>
      <c r="E52" s="423"/>
    </row>
    <row r="53" spans="1:5" ht="15.75">
      <c r="A53" s="9"/>
      <c r="B53" s="12" t="s">
        <v>12</v>
      </c>
      <c r="C53" s="13"/>
      <c r="D53" s="10"/>
      <c r="E53" s="424"/>
    </row>
    <row r="54" spans="1:5" ht="102">
      <c r="A54" s="9"/>
      <c r="B54" s="14" t="s">
        <v>17</v>
      </c>
      <c r="C54" s="19"/>
      <c r="D54" s="13"/>
      <c r="E54" s="424"/>
    </row>
    <row r="55" spans="1:5" ht="15.75">
      <c r="A55" s="15"/>
      <c r="B55" s="16" t="s">
        <v>19</v>
      </c>
      <c r="C55" s="15"/>
      <c r="D55" s="17"/>
      <c r="E55" s="424"/>
    </row>
    <row r="56" spans="1:4" ht="15.75">
      <c r="A56" s="420"/>
      <c r="B56" s="229"/>
      <c r="C56" s="421"/>
      <c r="D56" s="421"/>
    </row>
    <row r="57" spans="1:4" ht="15.75">
      <c r="A57" s="43"/>
      <c r="B57" s="144"/>
      <c r="C57" s="43"/>
      <c r="D57" s="43"/>
    </row>
    <row r="58" spans="1:4" ht="15.75">
      <c r="A58" s="43"/>
      <c r="B58" s="43"/>
      <c r="C58" s="43"/>
      <c r="D58" s="43"/>
    </row>
    <row r="59" ht="15.75">
      <c r="A59" s="8"/>
    </row>
    <row r="60" spans="2:4" ht="15.75">
      <c r="B60" s="288"/>
      <c r="C60" s="3"/>
      <c r="D60" s="3"/>
    </row>
    <row r="61" ht="15.75">
      <c r="B61" s="3"/>
    </row>
  </sheetData>
  <sheetProtection/>
  <mergeCells count="12">
    <mergeCell ref="E9:E10"/>
    <mergeCell ref="A7:D7"/>
    <mergeCell ref="A9:A10"/>
    <mergeCell ref="B9:B10"/>
    <mergeCell ref="C9:C10"/>
    <mergeCell ref="D9:D10"/>
    <mergeCell ref="A1:D1"/>
    <mergeCell ref="A2:D2"/>
    <mergeCell ref="A3:D3"/>
    <mergeCell ref="A4:D4"/>
    <mergeCell ref="A5:D5"/>
    <mergeCell ref="A6:D6"/>
  </mergeCells>
  <printOptions/>
  <pageMargins left="0.7086614173228347" right="0.7086614173228347" top="0.7480314960629921" bottom="0.7480314960629921" header="0.31496062992125984" footer="0.31496062992125984"/>
  <pageSetup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tabColor theme="9"/>
  </sheetPr>
  <dimension ref="A1:E89"/>
  <sheetViews>
    <sheetView showZeros="0" zoomScalePageLayoutView="0" workbookViewId="0" topLeftCell="A73">
      <selection activeCell="E86" sqref="A1:E86"/>
    </sheetView>
  </sheetViews>
  <sheetFormatPr defaultColWidth="11.421875" defaultRowHeight="15"/>
  <cols>
    <col min="1" max="1" width="4.421875" style="4" customWidth="1"/>
    <col min="2" max="2" width="40.421875" style="4" customWidth="1"/>
    <col min="3" max="4" width="10.8515625" style="4" customWidth="1"/>
    <col min="5" max="5" width="10.8515625" style="3" customWidth="1"/>
    <col min="6" max="16384" width="11.421875" style="3" customWidth="1"/>
  </cols>
  <sheetData>
    <row r="1" spans="1:4" ht="18" customHeight="1">
      <c r="A1" s="501" t="s">
        <v>1320</v>
      </c>
      <c r="B1" s="501"/>
      <c r="C1" s="501"/>
      <c r="D1" s="501"/>
    </row>
    <row r="2" spans="1:4" ht="15.75" customHeight="1">
      <c r="A2" s="511" t="s">
        <v>31</v>
      </c>
      <c r="B2" s="511"/>
      <c r="C2" s="511"/>
      <c r="D2" s="511"/>
    </row>
    <row r="3" spans="1:4" ht="15.75">
      <c r="A3" s="512" t="s">
        <v>20</v>
      </c>
      <c r="B3" s="512"/>
      <c r="C3" s="512"/>
      <c r="D3" s="512"/>
    </row>
    <row r="4" spans="1:4" ht="32.25" customHeight="1">
      <c r="A4" s="513" t="s">
        <v>1154</v>
      </c>
      <c r="B4" s="513"/>
      <c r="C4" s="513"/>
      <c r="D4" s="513"/>
    </row>
    <row r="5" spans="1:4" ht="30.75" customHeight="1">
      <c r="A5" s="513" t="s">
        <v>1155</v>
      </c>
      <c r="B5" s="513"/>
      <c r="C5" s="513"/>
      <c r="D5" s="513"/>
    </row>
    <row r="6" spans="1:4" ht="15.75" customHeight="1">
      <c r="A6" s="513" t="s">
        <v>288</v>
      </c>
      <c r="B6" s="513"/>
      <c r="C6" s="513"/>
      <c r="D6" s="513"/>
    </row>
    <row r="7" spans="1:4" ht="15.75" customHeight="1">
      <c r="A7" s="513" t="s">
        <v>1156</v>
      </c>
      <c r="B7" s="513"/>
      <c r="C7" s="513"/>
      <c r="D7" s="513"/>
    </row>
    <row r="8" spans="1:4" ht="15.75">
      <c r="A8" s="338"/>
      <c r="B8" s="338"/>
      <c r="C8" s="338"/>
      <c r="D8" s="338"/>
    </row>
    <row r="9" spans="1:5" s="24" customFormat="1" ht="15.75" customHeight="1">
      <c r="A9" s="499" t="s">
        <v>21</v>
      </c>
      <c r="B9" s="499" t="s">
        <v>22</v>
      </c>
      <c r="C9" s="499" t="s">
        <v>23</v>
      </c>
      <c r="D9" s="500" t="s">
        <v>24</v>
      </c>
      <c r="E9" s="500" t="s">
        <v>1316</v>
      </c>
    </row>
    <row r="10" spans="1:5" s="24" customFormat="1" ht="71.25" customHeight="1">
      <c r="A10" s="499"/>
      <c r="B10" s="499"/>
      <c r="C10" s="499"/>
      <c r="D10" s="500"/>
      <c r="E10" s="500"/>
    </row>
    <row r="11" spans="1:5" s="23" customFormat="1" ht="12.75">
      <c r="A11" s="2">
        <v>1</v>
      </c>
      <c r="B11" s="2">
        <v>2</v>
      </c>
      <c r="C11" s="2">
        <v>3</v>
      </c>
      <c r="D11" s="375">
        <v>4</v>
      </c>
      <c r="E11" s="375">
        <v>5</v>
      </c>
    </row>
    <row r="12" spans="1:5" s="23" customFormat="1" ht="32.25" customHeight="1">
      <c r="A12" s="514" t="s">
        <v>552</v>
      </c>
      <c r="B12" s="514"/>
      <c r="C12" s="514"/>
      <c r="D12" s="514"/>
      <c r="E12" s="422"/>
    </row>
    <row r="13" spans="1:5" s="23" customFormat="1" ht="12.75">
      <c r="A13" s="515" t="s">
        <v>494</v>
      </c>
      <c r="B13" s="515"/>
      <c r="C13" s="515"/>
      <c r="D13" s="340"/>
      <c r="E13" s="422"/>
    </row>
    <row r="14" spans="1:5" s="23" customFormat="1" ht="12.75">
      <c r="A14" s="516">
        <v>1</v>
      </c>
      <c r="B14" s="351" t="s">
        <v>495</v>
      </c>
      <c r="C14" s="350" t="s">
        <v>25</v>
      </c>
      <c r="D14" s="352">
        <v>7</v>
      </c>
      <c r="E14" s="422"/>
    </row>
    <row r="15" spans="1:5" s="23" customFormat="1" ht="25.5">
      <c r="A15" s="517"/>
      <c r="B15" s="351" t="s">
        <v>496</v>
      </c>
      <c r="C15" s="350" t="s">
        <v>16</v>
      </c>
      <c r="D15" s="352">
        <f>ROUND(1.5*D14,2)</f>
        <v>10.5</v>
      </c>
      <c r="E15" s="422"/>
    </row>
    <row r="16" spans="1:5" s="23" customFormat="1" ht="12.75">
      <c r="A16" s="353">
        <v>2</v>
      </c>
      <c r="B16" s="351" t="s">
        <v>497</v>
      </c>
      <c r="C16" s="350" t="s">
        <v>25</v>
      </c>
      <c r="D16" s="352">
        <v>4</v>
      </c>
      <c r="E16" s="422"/>
    </row>
    <row r="17" spans="1:5" s="23" customFormat="1" ht="12.75">
      <c r="A17" s="353">
        <v>3</v>
      </c>
      <c r="B17" s="351" t="s">
        <v>498</v>
      </c>
      <c r="C17" s="350" t="s">
        <v>25</v>
      </c>
      <c r="D17" s="352">
        <v>12</v>
      </c>
      <c r="E17" s="422"/>
    </row>
    <row r="18" spans="1:5" s="23" customFormat="1" ht="12.75">
      <c r="A18" s="353">
        <v>4</v>
      </c>
      <c r="B18" s="351" t="s">
        <v>29</v>
      </c>
      <c r="C18" s="350" t="s">
        <v>18</v>
      </c>
      <c r="D18" s="352">
        <v>170</v>
      </c>
      <c r="E18" s="422"/>
    </row>
    <row r="19" spans="1:5" s="23" customFormat="1" ht="12.75">
      <c r="A19" s="353">
        <v>5</v>
      </c>
      <c r="B19" s="351" t="s">
        <v>499</v>
      </c>
      <c r="C19" s="350" t="s">
        <v>25</v>
      </c>
      <c r="D19" s="352">
        <v>4</v>
      </c>
      <c r="E19" s="422"/>
    </row>
    <row r="20" spans="1:5" s="23" customFormat="1" ht="12.75">
      <c r="A20" s="354"/>
      <c r="B20" s="341" t="s">
        <v>551</v>
      </c>
      <c r="C20" s="355"/>
      <c r="D20" s="342"/>
      <c r="E20" s="422"/>
    </row>
    <row r="21" spans="1:5" s="23" customFormat="1" ht="12.75" customHeight="1">
      <c r="A21" s="518" t="s">
        <v>500</v>
      </c>
      <c r="B21" s="518"/>
      <c r="C21" s="519"/>
      <c r="D21" s="460"/>
      <c r="E21" s="422"/>
    </row>
    <row r="22" spans="1:5" s="23" customFormat="1" ht="12.75">
      <c r="A22" s="516">
        <v>1</v>
      </c>
      <c r="B22" s="461" t="s">
        <v>501</v>
      </c>
      <c r="C22" s="346" t="s">
        <v>25</v>
      </c>
      <c r="D22" s="347">
        <v>103</v>
      </c>
      <c r="E22" s="422"/>
    </row>
    <row r="23" spans="1:5" s="23" customFormat="1" ht="12.75">
      <c r="A23" s="524"/>
      <c r="B23" s="356" t="s">
        <v>502</v>
      </c>
      <c r="C23" s="346" t="s">
        <v>25</v>
      </c>
      <c r="D23" s="347">
        <v>103</v>
      </c>
      <c r="E23" s="422"/>
    </row>
    <row r="24" spans="1:5" s="21" customFormat="1" ht="12.75">
      <c r="A24" s="517"/>
      <c r="B24" s="356" t="s">
        <v>503</v>
      </c>
      <c r="C24" s="346" t="s">
        <v>25</v>
      </c>
      <c r="D24" s="347">
        <v>103</v>
      </c>
      <c r="E24" s="412"/>
    </row>
    <row r="25" spans="1:5" s="21" customFormat="1" ht="12.75">
      <c r="A25" s="516">
        <v>2</v>
      </c>
      <c r="B25" s="461" t="s">
        <v>504</v>
      </c>
      <c r="C25" s="346" t="s">
        <v>25</v>
      </c>
      <c r="D25" s="347">
        <v>22</v>
      </c>
      <c r="E25" s="412"/>
    </row>
    <row r="26" spans="1:5" s="21" customFormat="1" ht="12.75">
      <c r="A26" s="524"/>
      <c r="B26" s="356" t="s">
        <v>505</v>
      </c>
      <c r="C26" s="346" t="s">
        <v>25</v>
      </c>
      <c r="D26" s="347">
        <v>22</v>
      </c>
      <c r="E26" s="412"/>
    </row>
    <row r="27" spans="1:5" s="21" customFormat="1" ht="12.75">
      <c r="A27" s="517"/>
      <c r="B27" s="356" t="s">
        <v>506</v>
      </c>
      <c r="C27" s="346" t="s">
        <v>25</v>
      </c>
      <c r="D27" s="347">
        <v>22</v>
      </c>
      <c r="E27" s="412"/>
    </row>
    <row r="28" spans="1:5" s="21" customFormat="1" ht="25.5">
      <c r="A28" s="516">
        <v>3</v>
      </c>
      <c r="B28" s="461" t="s">
        <v>507</v>
      </c>
      <c r="C28" s="346" t="s">
        <v>25</v>
      </c>
      <c r="D28" s="347">
        <v>110</v>
      </c>
      <c r="E28" s="412"/>
    </row>
    <row r="29" spans="1:5" s="21" customFormat="1" ht="12.75">
      <c r="A29" s="524"/>
      <c r="B29" s="356" t="s">
        <v>508</v>
      </c>
      <c r="C29" s="346" t="s">
        <v>25</v>
      </c>
      <c r="D29" s="347">
        <v>110</v>
      </c>
      <c r="E29" s="412"/>
    </row>
    <row r="30" spans="1:5" s="21" customFormat="1" ht="12.75">
      <c r="A30" s="524"/>
      <c r="B30" s="356" t="s">
        <v>509</v>
      </c>
      <c r="C30" s="346" t="s">
        <v>25</v>
      </c>
      <c r="D30" s="347">
        <v>110</v>
      </c>
      <c r="E30" s="412"/>
    </row>
    <row r="31" spans="1:5" s="21" customFormat="1" ht="12.75">
      <c r="A31" s="524"/>
      <c r="B31" s="356" t="s">
        <v>510</v>
      </c>
      <c r="C31" s="346" t="s">
        <v>25</v>
      </c>
      <c r="D31" s="347">
        <v>103</v>
      </c>
      <c r="E31" s="412"/>
    </row>
    <row r="32" spans="1:5" s="21" customFormat="1" ht="12.75">
      <c r="A32" s="524"/>
      <c r="B32" s="356" t="s">
        <v>511</v>
      </c>
      <c r="C32" s="346" t="s">
        <v>25</v>
      </c>
      <c r="D32" s="347">
        <v>6</v>
      </c>
      <c r="E32" s="412"/>
    </row>
    <row r="33" spans="1:5" s="21" customFormat="1" ht="12.75">
      <c r="A33" s="524"/>
      <c r="B33" s="356" t="s">
        <v>512</v>
      </c>
      <c r="C33" s="346" t="s">
        <v>25</v>
      </c>
      <c r="D33" s="347">
        <v>1</v>
      </c>
      <c r="E33" s="412"/>
    </row>
    <row r="34" spans="1:5" s="21" customFormat="1" ht="25.5">
      <c r="A34" s="524"/>
      <c r="B34" s="356" t="s">
        <v>513</v>
      </c>
      <c r="C34" s="346" t="s">
        <v>25</v>
      </c>
      <c r="D34" s="347">
        <v>110</v>
      </c>
      <c r="E34" s="412"/>
    </row>
    <row r="35" spans="1:5" s="21" customFormat="1" ht="25.5">
      <c r="A35" s="524"/>
      <c r="B35" s="356" t="s">
        <v>514</v>
      </c>
      <c r="C35" s="346" t="s">
        <v>25</v>
      </c>
      <c r="D35" s="347">
        <v>110</v>
      </c>
      <c r="E35" s="412"/>
    </row>
    <row r="36" spans="1:5" s="21" customFormat="1" ht="25.5">
      <c r="A36" s="524"/>
      <c r="B36" s="356" t="s">
        <v>515</v>
      </c>
      <c r="C36" s="346" t="s">
        <v>25</v>
      </c>
      <c r="D36" s="347">
        <v>35</v>
      </c>
      <c r="E36" s="412"/>
    </row>
    <row r="37" spans="1:5" s="21" customFormat="1" ht="25.5">
      <c r="A37" s="524"/>
      <c r="B37" s="356" t="s">
        <v>516</v>
      </c>
      <c r="C37" s="346" t="s">
        <v>25</v>
      </c>
      <c r="D37" s="347">
        <v>102</v>
      </c>
      <c r="E37" s="412"/>
    </row>
    <row r="38" spans="1:5" s="21" customFormat="1" ht="12.75">
      <c r="A38" s="524"/>
      <c r="B38" s="356" t="s">
        <v>517</v>
      </c>
      <c r="C38" s="346" t="s">
        <v>25</v>
      </c>
      <c r="D38" s="347">
        <v>980</v>
      </c>
      <c r="E38" s="412"/>
    </row>
    <row r="39" spans="1:5" s="21" customFormat="1" ht="12.75">
      <c r="A39" s="524"/>
      <c r="B39" s="356" t="s">
        <v>518</v>
      </c>
      <c r="C39" s="346" t="s">
        <v>25</v>
      </c>
      <c r="D39" s="347">
        <v>420</v>
      </c>
      <c r="E39" s="412"/>
    </row>
    <row r="40" spans="1:5" s="21" customFormat="1" ht="12.75">
      <c r="A40" s="524"/>
      <c r="B40" s="356" t="s">
        <v>519</v>
      </c>
      <c r="C40" s="346" t="s">
        <v>18</v>
      </c>
      <c r="D40" s="347">
        <v>2750</v>
      </c>
      <c r="E40" s="412"/>
    </row>
    <row r="41" spans="1:5" s="21" customFormat="1" ht="20.25" customHeight="1">
      <c r="A41" s="524"/>
      <c r="B41" s="356" t="s">
        <v>520</v>
      </c>
      <c r="C41" s="346" t="s">
        <v>25</v>
      </c>
      <c r="D41" s="347">
        <v>168</v>
      </c>
      <c r="E41" s="412"/>
    </row>
    <row r="42" spans="1:5" s="21" customFormat="1" ht="12.75">
      <c r="A42" s="517"/>
      <c r="B42" s="356" t="s">
        <v>521</v>
      </c>
      <c r="C42" s="346" t="s">
        <v>25</v>
      </c>
      <c r="D42" s="347">
        <v>110</v>
      </c>
      <c r="E42" s="412"/>
    </row>
    <row r="43" spans="1:5" s="21" customFormat="1" ht="13.5" customHeight="1">
      <c r="A43" s="520">
        <v>4</v>
      </c>
      <c r="B43" s="462" t="s">
        <v>522</v>
      </c>
      <c r="C43" s="349" t="s">
        <v>25</v>
      </c>
      <c r="D43" s="348">
        <v>105</v>
      </c>
      <c r="E43" s="412"/>
    </row>
    <row r="44" spans="1:5" s="21" customFormat="1" ht="15.75" customHeight="1">
      <c r="A44" s="521"/>
      <c r="B44" s="357" t="s">
        <v>523</v>
      </c>
      <c r="C44" s="349" t="s">
        <v>25</v>
      </c>
      <c r="D44" s="348">
        <v>102</v>
      </c>
      <c r="E44" s="412"/>
    </row>
    <row r="45" spans="1:5" s="21" customFormat="1" ht="12.75">
      <c r="A45" s="521"/>
      <c r="B45" s="357" t="s">
        <v>524</v>
      </c>
      <c r="C45" s="349" t="s">
        <v>25</v>
      </c>
      <c r="D45" s="348">
        <v>102</v>
      </c>
      <c r="E45" s="412"/>
    </row>
    <row r="46" spans="1:5" s="21" customFormat="1" ht="15" customHeight="1">
      <c r="A46" s="521"/>
      <c r="B46" s="357" t="s">
        <v>525</v>
      </c>
      <c r="C46" s="349" t="s">
        <v>25</v>
      </c>
      <c r="D46" s="348">
        <v>102</v>
      </c>
      <c r="E46" s="412"/>
    </row>
    <row r="47" spans="1:5" s="21" customFormat="1" ht="12.75">
      <c r="A47" s="521"/>
      <c r="B47" s="357" t="s">
        <v>526</v>
      </c>
      <c r="C47" s="349" t="s">
        <v>25</v>
      </c>
      <c r="D47" s="348">
        <v>220</v>
      </c>
      <c r="E47" s="412"/>
    </row>
    <row r="48" spans="1:5" s="21" customFormat="1" ht="12.75">
      <c r="A48" s="521"/>
      <c r="B48" s="357" t="s">
        <v>527</v>
      </c>
      <c r="C48" s="349" t="s">
        <v>25</v>
      </c>
      <c r="D48" s="348">
        <v>3</v>
      </c>
      <c r="E48" s="412"/>
    </row>
    <row r="49" spans="1:5" s="21" customFormat="1" ht="12.75">
      <c r="A49" s="521"/>
      <c r="B49" s="357" t="s">
        <v>528</v>
      </c>
      <c r="C49" s="349" t="s">
        <v>25</v>
      </c>
      <c r="D49" s="348">
        <v>3</v>
      </c>
      <c r="E49" s="412"/>
    </row>
    <row r="50" spans="1:5" s="21" customFormat="1" ht="12.75">
      <c r="A50" s="521"/>
      <c r="B50" s="357" t="s">
        <v>529</v>
      </c>
      <c r="C50" s="349" t="s">
        <v>25</v>
      </c>
      <c r="D50" s="348">
        <v>3</v>
      </c>
      <c r="E50" s="412"/>
    </row>
    <row r="51" spans="1:5" s="21" customFormat="1" ht="12.75">
      <c r="A51" s="521"/>
      <c r="B51" s="357" t="s">
        <v>530</v>
      </c>
      <c r="C51" s="349" t="s">
        <v>25</v>
      </c>
      <c r="D51" s="348">
        <v>3</v>
      </c>
      <c r="E51" s="412"/>
    </row>
    <row r="52" spans="1:5" s="21" customFormat="1" ht="12.75">
      <c r="A52" s="520">
        <v>5</v>
      </c>
      <c r="B52" s="462" t="s">
        <v>531</v>
      </c>
      <c r="C52" s="349" t="s">
        <v>25</v>
      </c>
      <c r="D52" s="348">
        <v>25</v>
      </c>
      <c r="E52" s="412"/>
    </row>
    <row r="53" spans="1:5" s="21" customFormat="1" ht="12.75">
      <c r="A53" s="521"/>
      <c r="B53" s="357" t="s">
        <v>532</v>
      </c>
      <c r="C53" s="349" t="s">
        <v>25</v>
      </c>
      <c r="D53" s="348">
        <v>4</v>
      </c>
      <c r="E53" s="412"/>
    </row>
    <row r="54" spans="1:5" s="21" customFormat="1" ht="12.75">
      <c r="A54" s="521"/>
      <c r="B54" s="357" t="s">
        <v>533</v>
      </c>
      <c r="C54" s="349" t="s">
        <v>25</v>
      </c>
      <c r="D54" s="348">
        <v>21</v>
      </c>
      <c r="E54" s="412"/>
    </row>
    <row r="55" spans="1:5" s="21" customFormat="1" ht="12.75">
      <c r="A55" s="521"/>
      <c r="B55" s="357" t="s">
        <v>534</v>
      </c>
      <c r="C55" s="349" t="s">
        <v>25</v>
      </c>
      <c r="D55" s="348">
        <v>6</v>
      </c>
      <c r="E55" s="412"/>
    </row>
    <row r="56" spans="1:5" s="21" customFormat="1" ht="12.75">
      <c r="A56" s="521"/>
      <c r="B56" s="357" t="s">
        <v>535</v>
      </c>
      <c r="C56" s="349" t="s">
        <v>25</v>
      </c>
      <c r="D56" s="348">
        <v>24</v>
      </c>
      <c r="E56" s="412"/>
    </row>
    <row r="57" spans="1:5" s="21" customFormat="1" ht="12.75">
      <c r="A57" s="521"/>
      <c r="B57" s="357" t="s">
        <v>536</v>
      </c>
      <c r="C57" s="349" t="s">
        <v>25</v>
      </c>
      <c r="D57" s="348">
        <v>6</v>
      </c>
      <c r="E57" s="412"/>
    </row>
    <row r="58" spans="1:5" s="21" customFormat="1" ht="12.75">
      <c r="A58" s="521"/>
      <c r="B58" s="357" t="s">
        <v>537</v>
      </c>
      <c r="C58" s="349" t="s">
        <v>25</v>
      </c>
      <c r="D58" s="348">
        <v>19</v>
      </c>
      <c r="E58" s="412"/>
    </row>
    <row r="59" spans="1:5" s="21" customFormat="1" ht="12.75">
      <c r="A59" s="521"/>
      <c r="B59" s="357" t="s">
        <v>538</v>
      </c>
      <c r="C59" s="349" t="s">
        <v>25</v>
      </c>
      <c r="D59" s="348">
        <v>19</v>
      </c>
      <c r="E59" s="412"/>
    </row>
    <row r="60" spans="1:5" s="21" customFormat="1" ht="12.75">
      <c r="A60" s="520">
        <v>6</v>
      </c>
      <c r="B60" s="462" t="s">
        <v>539</v>
      </c>
      <c r="C60" s="349" t="s">
        <v>25</v>
      </c>
      <c r="D60" s="348">
        <v>22</v>
      </c>
      <c r="E60" s="412"/>
    </row>
    <row r="61" spans="1:5" s="21" customFormat="1" ht="12.75">
      <c r="A61" s="521"/>
      <c r="B61" s="357" t="s">
        <v>520</v>
      </c>
      <c r="C61" s="349" t="s">
        <v>25</v>
      </c>
      <c r="D61" s="348">
        <v>62</v>
      </c>
      <c r="E61" s="412"/>
    </row>
    <row r="62" spans="1:5" s="21" customFormat="1" ht="25.5">
      <c r="A62" s="521"/>
      <c r="B62" s="357" t="s">
        <v>516</v>
      </c>
      <c r="C62" s="349" t="s">
        <v>25</v>
      </c>
      <c r="D62" s="348">
        <v>8</v>
      </c>
      <c r="E62" s="412"/>
    </row>
    <row r="63" spans="1:5" s="21" customFormat="1" ht="12.75">
      <c r="A63" s="521"/>
      <c r="B63" s="357" t="s">
        <v>517</v>
      </c>
      <c r="C63" s="349" t="s">
        <v>25</v>
      </c>
      <c r="D63" s="348">
        <v>248</v>
      </c>
      <c r="E63" s="412"/>
    </row>
    <row r="64" spans="1:5" s="21" customFormat="1" ht="12.75">
      <c r="A64" s="521"/>
      <c r="B64" s="357" t="s">
        <v>519</v>
      </c>
      <c r="C64" s="349" t="s">
        <v>18</v>
      </c>
      <c r="D64" s="348">
        <v>720</v>
      </c>
      <c r="E64" s="412"/>
    </row>
    <row r="65" spans="1:5" s="21" customFormat="1" ht="12.75">
      <c r="A65" s="521"/>
      <c r="B65" s="357" t="s">
        <v>518</v>
      </c>
      <c r="C65" s="349" t="s">
        <v>25</v>
      </c>
      <c r="D65" s="348">
        <v>78</v>
      </c>
      <c r="E65" s="412"/>
    </row>
    <row r="66" spans="1:5" s="21" customFormat="1" ht="12.75">
      <c r="A66" s="522"/>
      <c r="B66" s="356" t="s">
        <v>540</v>
      </c>
      <c r="C66" s="346" t="s">
        <v>25</v>
      </c>
      <c r="D66" s="347">
        <v>22</v>
      </c>
      <c r="E66" s="412"/>
    </row>
    <row r="67" spans="1:5" s="21" customFormat="1" ht="12.75">
      <c r="A67" s="520">
        <v>7</v>
      </c>
      <c r="B67" s="462" t="s">
        <v>30</v>
      </c>
      <c r="C67" s="349" t="s">
        <v>18</v>
      </c>
      <c r="D67" s="348">
        <v>2430</v>
      </c>
      <c r="E67" s="412"/>
    </row>
    <row r="68" spans="1:5" s="21" customFormat="1" ht="12.75">
      <c r="A68" s="521"/>
      <c r="B68" s="357" t="s">
        <v>541</v>
      </c>
      <c r="C68" s="349" t="s">
        <v>18</v>
      </c>
      <c r="D68" s="348">
        <v>2430</v>
      </c>
      <c r="E68" s="412"/>
    </row>
    <row r="69" spans="1:5" s="21" customFormat="1" ht="25.5">
      <c r="A69" s="522"/>
      <c r="B69" s="357" t="s">
        <v>542</v>
      </c>
      <c r="C69" s="349" t="s">
        <v>25</v>
      </c>
      <c r="D69" s="348">
        <v>4</v>
      </c>
      <c r="E69" s="412"/>
    </row>
    <row r="70" spans="1:5" s="21" customFormat="1" ht="12.75">
      <c r="A70" s="520">
        <v>8</v>
      </c>
      <c r="B70" s="462" t="s">
        <v>543</v>
      </c>
      <c r="C70" s="349" t="s">
        <v>25</v>
      </c>
      <c r="D70" s="348">
        <v>2</v>
      </c>
      <c r="E70" s="412"/>
    </row>
    <row r="71" spans="1:5" s="21" customFormat="1" ht="12.75">
      <c r="A71" s="521"/>
      <c r="B71" s="357" t="s">
        <v>544</v>
      </c>
      <c r="C71" s="349" t="s">
        <v>25</v>
      </c>
      <c r="D71" s="348">
        <v>2</v>
      </c>
      <c r="E71" s="412"/>
    </row>
    <row r="72" spans="1:5" s="21" customFormat="1" ht="12.75">
      <c r="A72" s="522"/>
      <c r="B72" s="357" t="s">
        <v>545</v>
      </c>
      <c r="C72" s="349" t="s">
        <v>25</v>
      </c>
      <c r="D72" s="348">
        <v>2</v>
      </c>
      <c r="E72" s="412"/>
    </row>
    <row r="73" spans="1:5" s="21" customFormat="1" ht="12.75">
      <c r="A73" s="350">
        <v>9</v>
      </c>
      <c r="B73" s="462" t="s">
        <v>546</v>
      </c>
      <c r="C73" s="349" t="s">
        <v>14</v>
      </c>
      <c r="D73" s="348">
        <v>1</v>
      </c>
      <c r="E73" s="412"/>
    </row>
    <row r="74" spans="1:5" s="21" customFormat="1" ht="12.75">
      <c r="A74" s="520">
        <v>10</v>
      </c>
      <c r="B74" s="462" t="s">
        <v>547</v>
      </c>
      <c r="C74" s="349" t="s">
        <v>14</v>
      </c>
      <c r="D74" s="348">
        <v>1</v>
      </c>
      <c r="E74" s="412"/>
    </row>
    <row r="75" spans="1:5" s="21" customFormat="1" ht="12.75">
      <c r="A75" s="522"/>
      <c r="B75" s="357" t="s">
        <v>548</v>
      </c>
      <c r="C75" s="349" t="s">
        <v>14</v>
      </c>
      <c r="D75" s="348">
        <v>1</v>
      </c>
      <c r="E75" s="412"/>
    </row>
    <row r="76" spans="1:5" s="21" customFormat="1" ht="12.75">
      <c r="A76" s="523">
        <v>11</v>
      </c>
      <c r="B76" s="462" t="s">
        <v>9</v>
      </c>
      <c r="C76" s="349" t="s">
        <v>25</v>
      </c>
      <c r="D76" s="348">
        <v>2</v>
      </c>
      <c r="E76" s="412"/>
    </row>
    <row r="77" spans="1:5" s="21" customFormat="1" ht="27" customHeight="1">
      <c r="A77" s="523"/>
      <c r="B77" s="357" t="s">
        <v>549</v>
      </c>
      <c r="C77" s="349" t="s">
        <v>25</v>
      </c>
      <c r="D77" s="348">
        <v>2</v>
      </c>
      <c r="E77" s="412"/>
    </row>
    <row r="78" spans="1:5" s="21" customFormat="1" ht="12.75">
      <c r="A78" s="523"/>
      <c r="B78" s="357" t="s">
        <v>550</v>
      </c>
      <c r="C78" s="349" t="s">
        <v>25</v>
      </c>
      <c r="D78" s="348">
        <v>2</v>
      </c>
      <c r="E78" s="412"/>
    </row>
    <row r="79" spans="1:5" s="21" customFormat="1" ht="12.75">
      <c r="A79" s="350">
        <v>12</v>
      </c>
      <c r="B79" s="266" t="s">
        <v>1024</v>
      </c>
      <c r="C79" s="349" t="s">
        <v>25</v>
      </c>
      <c r="D79" s="348">
        <v>30</v>
      </c>
      <c r="E79" s="412"/>
    </row>
    <row r="80" spans="1:5" s="21" customFormat="1" ht="38.25">
      <c r="A80" s="350"/>
      <c r="B80" s="463" t="s">
        <v>1029</v>
      </c>
      <c r="C80" s="349" t="s">
        <v>25</v>
      </c>
      <c r="D80" s="348">
        <v>30</v>
      </c>
      <c r="E80" s="412"/>
    </row>
    <row r="81" spans="1:5" s="21" customFormat="1" ht="12.75">
      <c r="A81" s="350"/>
      <c r="B81" s="12" t="s">
        <v>12</v>
      </c>
      <c r="C81" s="349"/>
      <c r="D81" s="348"/>
      <c r="E81" s="412"/>
    </row>
    <row r="82" spans="1:5" s="21" customFormat="1" ht="102">
      <c r="A82" s="350"/>
      <c r="B82" s="14" t="s">
        <v>17</v>
      </c>
      <c r="C82" s="349"/>
      <c r="D82" s="348"/>
      <c r="E82" s="412"/>
    </row>
    <row r="83" spans="1:5" s="21" customFormat="1" ht="12.75">
      <c r="A83" s="354"/>
      <c r="B83" s="341" t="s">
        <v>554</v>
      </c>
      <c r="C83" s="355"/>
      <c r="D83" s="342"/>
      <c r="E83" s="412"/>
    </row>
    <row r="84" spans="1:5" s="21" customFormat="1" ht="12.75">
      <c r="A84" s="354"/>
      <c r="B84" s="341" t="s">
        <v>555</v>
      </c>
      <c r="C84" s="355"/>
      <c r="D84" s="342"/>
      <c r="E84" s="412"/>
    </row>
    <row r="85" spans="1:4" ht="15.75">
      <c r="A85" s="425"/>
      <c r="B85" s="426"/>
      <c r="C85" s="427"/>
      <c r="D85" s="427"/>
    </row>
    <row r="86" spans="1:4" ht="15.75">
      <c r="A86" s="324"/>
      <c r="B86" s="325"/>
      <c r="C86" s="324"/>
      <c r="D86" s="324"/>
    </row>
    <row r="87" spans="1:4" ht="15.75">
      <c r="A87" s="324"/>
      <c r="B87" s="324"/>
      <c r="C87" s="324"/>
      <c r="D87" s="324"/>
    </row>
    <row r="88" spans="1:4" ht="15.75">
      <c r="A88" s="344"/>
      <c r="B88" s="339"/>
      <c r="C88" s="339"/>
      <c r="D88" s="339"/>
    </row>
    <row r="89" spans="1:4" ht="15.75">
      <c r="A89" s="339"/>
      <c r="B89" s="345"/>
      <c r="C89" s="345"/>
      <c r="D89" s="345"/>
    </row>
  </sheetData>
  <sheetProtection/>
  <mergeCells count="26">
    <mergeCell ref="A60:A66"/>
    <mergeCell ref="A67:A69"/>
    <mergeCell ref="A70:A72"/>
    <mergeCell ref="A74:A75"/>
    <mergeCell ref="A76:A78"/>
    <mergeCell ref="A22:A24"/>
    <mergeCell ref="A25:A27"/>
    <mergeCell ref="A28:A42"/>
    <mergeCell ref="A43:A51"/>
    <mergeCell ref="A52:A59"/>
    <mergeCell ref="A12:D12"/>
    <mergeCell ref="A13:C13"/>
    <mergeCell ref="A14:A15"/>
    <mergeCell ref="A21:C21"/>
    <mergeCell ref="E9:E10"/>
    <mergeCell ref="A7:D7"/>
    <mergeCell ref="A9:A10"/>
    <mergeCell ref="B9:B10"/>
    <mergeCell ref="C9:C10"/>
    <mergeCell ref="D9:D10"/>
    <mergeCell ref="A1:D1"/>
    <mergeCell ref="A2:D2"/>
    <mergeCell ref="A3:D3"/>
    <mergeCell ref="A4:D4"/>
    <mergeCell ref="A5:D5"/>
    <mergeCell ref="A6:D6"/>
  </mergeCells>
  <printOptions/>
  <pageMargins left="0.3937007874015748" right="0" top="0.7480314960629921" bottom="0.7480314960629921" header="0.31496062992125984" footer="0.31496062992125984"/>
  <pageSetup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tabColor theme="9"/>
  </sheetPr>
  <dimension ref="A1:E89"/>
  <sheetViews>
    <sheetView showZeros="0" zoomScalePageLayoutView="0" workbookViewId="0" topLeftCell="A71">
      <selection activeCell="E85" sqref="A1:E85"/>
    </sheetView>
  </sheetViews>
  <sheetFormatPr defaultColWidth="11.421875" defaultRowHeight="15"/>
  <cols>
    <col min="1" max="1" width="4.421875" style="4" customWidth="1"/>
    <col min="2" max="2" width="40.421875" style="4" customWidth="1"/>
    <col min="3" max="3" width="11.421875" style="4" customWidth="1"/>
    <col min="4" max="4" width="10.421875" style="4" customWidth="1"/>
    <col min="5" max="5" width="10.421875" style="3" customWidth="1"/>
    <col min="6" max="16384" width="11.421875" style="3" customWidth="1"/>
  </cols>
  <sheetData>
    <row r="1" spans="1:4" ht="18" customHeight="1">
      <c r="A1" s="501" t="s">
        <v>1321</v>
      </c>
      <c r="B1" s="501"/>
      <c r="C1" s="501"/>
      <c r="D1" s="501"/>
    </row>
    <row r="2" spans="1:4" ht="15.75" customHeight="1">
      <c r="A2" s="511" t="s">
        <v>31</v>
      </c>
      <c r="B2" s="511"/>
      <c r="C2" s="511"/>
      <c r="D2" s="511"/>
    </row>
    <row r="3" spans="1:4" ht="15.75">
      <c r="A3" s="512" t="s">
        <v>20</v>
      </c>
      <c r="B3" s="512"/>
      <c r="C3" s="512"/>
      <c r="D3" s="512"/>
    </row>
    <row r="4" spans="1:4" ht="32.25" customHeight="1">
      <c r="A4" s="513" t="s">
        <v>1154</v>
      </c>
      <c r="B4" s="513"/>
      <c r="C4" s="513"/>
      <c r="D4" s="513"/>
    </row>
    <row r="5" spans="1:4" ht="30.75" customHeight="1">
      <c r="A5" s="513" t="s">
        <v>1155</v>
      </c>
      <c r="B5" s="513"/>
      <c r="C5" s="513"/>
      <c r="D5" s="513"/>
    </row>
    <row r="6" spans="1:4" ht="15.75" customHeight="1">
      <c r="A6" s="513" t="s">
        <v>288</v>
      </c>
      <c r="B6" s="513"/>
      <c r="C6" s="513"/>
      <c r="D6" s="513"/>
    </row>
    <row r="7" spans="1:4" ht="15.75" customHeight="1">
      <c r="A7" s="513" t="s">
        <v>1156</v>
      </c>
      <c r="B7" s="513"/>
      <c r="C7" s="513"/>
      <c r="D7" s="513"/>
    </row>
    <row r="8" spans="1:4" ht="15.75">
      <c r="A8" s="338"/>
      <c r="B8" s="338"/>
      <c r="C8" s="338"/>
      <c r="D8" s="338"/>
    </row>
    <row r="9" spans="1:5" s="24" customFormat="1" ht="15.75" customHeight="1">
      <c r="A9" s="499" t="s">
        <v>21</v>
      </c>
      <c r="B9" s="499" t="s">
        <v>22</v>
      </c>
      <c r="C9" s="499" t="s">
        <v>23</v>
      </c>
      <c r="D9" s="500" t="s">
        <v>24</v>
      </c>
      <c r="E9" s="500" t="s">
        <v>1316</v>
      </c>
    </row>
    <row r="10" spans="1:5" s="24" customFormat="1" ht="71.25" customHeight="1">
      <c r="A10" s="499"/>
      <c r="B10" s="499"/>
      <c r="C10" s="499"/>
      <c r="D10" s="500"/>
      <c r="E10" s="500"/>
    </row>
    <row r="11" spans="1:5" s="23" customFormat="1" ht="12.75">
      <c r="A11" s="2">
        <v>1</v>
      </c>
      <c r="B11" s="2">
        <v>2</v>
      </c>
      <c r="C11" s="2">
        <v>3</v>
      </c>
      <c r="D11" s="375">
        <v>4</v>
      </c>
      <c r="E11" s="375">
        <v>5</v>
      </c>
    </row>
    <row r="12" spans="1:5" s="21" customFormat="1" ht="19.5" customHeight="1">
      <c r="A12" s="514" t="s">
        <v>553</v>
      </c>
      <c r="B12" s="514"/>
      <c r="C12" s="514"/>
      <c r="D12" s="514"/>
      <c r="E12" s="412"/>
    </row>
    <row r="13" spans="1:5" s="21" customFormat="1" ht="12.75">
      <c r="A13" s="515" t="s">
        <v>494</v>
      </c>
      <c r="B13" s="515"/>
      <c r="C13" s="515"/>
      <c r="D13" s="352"/>
      <c r="E13" s="412"/>
    </row>
    <row r="14" spans="1:5" s="21" customFormat="1" ht="12.75">
      <c r="A14" s="526">
        <v>1</v>
      </c>
      <c r="B14" s="351" t="s">
        <v>495</v>
      </c>
      <c r="C14" s="350" t="s">
        <v>25</v>
      </c>
      <c r="D14" s="352">
        <v>38</v>
      </c>
      <c r="E14" s="412"/>
    </row>
    <row r="15" spans="1:5" s="21" customFormat="1" ht="25.5">
      <c r="A15" s="526"/>
      <c r="B15" s="351" t="s">
        <v>496</v>
      </c>
      <c r="C15" s="350" t="s">
        <v>16</v>
      </c>
      <c r="D15" s="352">
        <f>ROUND(1.5*D14,2)</f>
        <v>57</v>
      </c>
      <c r="E15" s="412"/>
    </row>
    <row r="16" spans="1:5" s="21" customFormat="1" ht="12.75">
      <c r="A16" s="353">
        <v>2</v>
      </c>
      <c r="B16" s="351" t="s">
        <v>497</v>
      </c>
      <c r="C16" s="350" t="s">
        <v>25</v>
      </c>
      <c r="D16" s="352">
        <v>32</v>
      </c>
      <c r="E16" s="412"/>
    </row>
    <row r="17" spans="1:5" s="21" customFormat="1" ht="12.75">
      <c r="A17" s="353">
        <v>3</v>
      </c>
      <c r="B17" s="351" t="s">
        <v>498</v>
      </c>
      <c r="C17" s="350" t="s">
        <v>25</v>
      </c>
      <c r="D17" s="352">
        <v>98</v>
      </c>
      <c r="E17" s="412"/>
    </row>
    <row r="18" spans="1:5" s="21" customFormat="1" ht="18" customHeight="1">
      <c r="A18" s="353">
        <v>4</v>
      </c>
      <c r="B18" s="351" t="s">
        <v>29</v>
      </c>
      <c r="C18" s="350" t="s">
        <v>18</v>
      </c>
      <c r="D18" s="352">
        <v>870</v>
      </c>
      <c r="E18" s="412"/>
    </row>
    <row r="19" spans="1:5" s="21" customFormat="1" ht="12.75">
      <c r="A19" s="353">
        <v>5</v>
      </c>
      <c r="B19" s="351" t="s">
        <v>499</v>
      </c>
      <c r="C19" s="350" t="s">
        <v>25</v>
      </c>
      <c r="D19" s="352">
        <v>23</v>
      </c>
      <c r="E19" s="412"/>
    </row>
    <row r="20" spans="1:5" s="21" customFormat="1" ht="12.75">
      <c r="A20" s="354"/>
      <c r="B20" s="341" t="s">
        <v>551</v>
      </c>
      <c r="C20" s="355"/>
      <c r="D20" s="342"/>
      <c r="E20" s="412"/>
    </row>
    <row r="21" spans="1:5" s="21" customFormat="1" ht="12.75">
      <c r="A21" s="515" t="s">
        <v>500</v>
      </c>
      <c r="B21" s="515"/>
      <c r="C21" s="515"/>
      <c r="D21" s="343"/>
      <c r="E21" s="412"/>
    </row>
    <row r="22" spans="1:5" s="21" customFormat="1" ht="12.75">
      <c r="A22" s="525">
        <v>1</v>
      </c>
      <c r="B22" s="428" t="s">
        <v>501</v>
      </c>
      <c r="C22" s="346" t="s">
        <v>25</v>
      </c>
      <c r="D22" s="347">
        <v>30</v>
      </c>
      <c r="E22" s="412"/>
    </row>
    <row r="23" spans="1:5" s="21" customFormat="1" ht="12.75">
      <c r="A23" s="525"/>
      <c r="B23" s="356" t="s">
        <v>502</v>
      </c>
      <c r="C23" s="346" t="s">
        <v>25</v>
      </c>
      <c r="D23" s="347">
        <v>30</v>
      </c>
      <c r="E23" s="412"/>
    </row>
    <row r="24" spans="1:5" s="21" customFormat="1" ht="12.75">
      <c r="A24" s="525"/>
      <c r="B24" s="356" t="s">
        <v>503</v>
      </c>
      <c r="C24" s="346" t="s">
        <v>25</v>
      </c>
      <c r="D24" s="347">
        <v>30</v>
      </c>
      <c r="E24" s="412"/>
    </row>
    <row r="25" spans="1:5" s="21" customFormat="1" ht="12.75">
      <c r="A25" s="525">
        <v>2</v>
      </c>
      <c r="B25" s="428" t="s">
        <v>504</v>
      </c>
      <c r="C25" s="346" t="s">
        <v>25</v>
      </c>
      <c r="D25" s="347">
        <v>19</v>
      </c>
      <c r="E25" s="412"/>
    </row>
    <row r="26" spans="1:5" s="21" customFormat="1" ht="12.75">
      <c r="A26" s="525"/>
      <c r="B26" s="356" t="s">
        <v>505</v>
      </c>
      <c r="C26" s="346" t="s">
        <v>25</v>
      </c>
      <c r="D26" s="347">
        <v>19</v>
      </c>
      <c r="E26" s="412"/>
    </row>
    <row r="27" spans="1:5" s="21" customFormat="1" ht="12.75">
      <c r="A27" s="525"/>
      <c r="B27" s="356" t="s">
        <v>506</v>
      </c>
      <c r="C27" s="346" t="s">
        <v>25</v>
      </c>
      <c r="D27" s="347">
        <v>19</v>
      </c>
      <c r="E27" s="412"/>
    </row>
    <row r="28" spans="1:5" s="21" customFormat="1" ht="25.5">
      <c r="A28" s="525">
        <v>3</v>
      </c>
      <c r="B28" s="428" t="s">
        <v>507</v>
      </c>
      <c r="C28" s="346" t="s">
        <v>25</v>
      </c>
      <c r="D28" s="347">
        <v>30</v>
      </c>
      <c r="E28" s="412"/>
    </row>
    <row r="29" spans="1:5" s="21" customFormat="1" ht="12.75">
      <c r="A29" s="525"/>
      <c r="B29" s="356" t="s">
        <v>508</v>
      </c>
      <c r="C29" s="346" t="s">
        <v>25</v>
      </c>
      <c r="D29" s="347">
        <v>30</v>
      </c>
      <c r="E29" s="412"/>
    </row>
    <row r="30" spans="1:5" s="21" customFormat="1" ht="12.75">
      <c r="A30" s="525"/>
      <c r="B30" s="356" t="s">
        <v>509</v>
      </c>
      <c r="C30" s="346" t="s">
        <v>25</v>
      </c>
      <c r="D30" s="347">
        <v>30</v>
      </c>
      <c r="E30" s="412"/>
    </row>
    <row r="31" spans="1:5" s="21" customFormat="1" ht="12.75">
      <c r="A31" s="525"/>
      <c r="B31" s="356" t="s">
        <v>510</v>
      </c>
      <c r="C31" s="346" t="s">
        <v>25</v>
      </c>
      <c r="D31" s="347">
        <v>30</v>
      </c>
      <c r="E31" s="412"/>
    </row>
    <row r="32" spans="1:5" s="21" customFormat="1" ht="25.5">
      <c r="A32" s="525"/>
      <c r="B32" s="356" t="s">
        <v>513</v>
      </c>
      <c r="C32" s="346" t="s">
        <v>25</v>
      </c>
      <c r="D32" s="347">
        <v>30</v>
      </c>
      <c r="E32" s="412"/>
    </row>
    <row r="33" spans="1:5" s="21" customFormat="1" ht="25.5">
      <c r="A33" s="525"/>
      <c r="B33" s="356" t="s">
        <v>514</v>
      </c>
      <c r="C33" s="346" t="s">
        <v>25</v>
      </c>
      <c r="D33" s="347">
        <v>37</v>
      </c>
      <c r="E33" s="412"/>
    </row>
    <row r="34" spans="1:5" s="21" customFormat="1" ht="25.5">
      <c r="A34" s="525"/>
      <c r="B34" s="356" t="s">
        <v>515</v>
      </c>
      <c r="C34" s="346" t="s">
        <v>25</v>
      </c>
      <c r="D34" s="347">
        <v>10</v>
      </c>
      <c r="E34" s="412"/>
    </row>
    <row r="35" spans="1:5" s="21" customFormat="1" ht="25.5">
      <c r="A35" s="525"/>
      <c r="B35" s="356" t="s">
        <v>516</v>
      </c>
      <c r="C35" s="346" t="s">
        <v>25</v>
      </c>
      <c r="D35" s="347">
        <v>42</v>
      </c>
      <c r="E35" s="412"/>
    </row>
    <row r="36" spans="1:5" s="21" customFormat="1" ht="12.75">
      <c r="A36" s="525"/>
      <c r="B36" s="356" t="s">
        <v>517</v>
      </c>
      <c r="C36" s="346" t="s">
        <v>25</v>
      </c>
      <c r="D36" s="347">
        <v>320</v>
      </c>
      <c r="E36" s="412"/>
    </row>
    <row r="37" spans="1:5" s="21" customFormat="1" ht="12.75">
      <c r="A37" s="525"/>
      <c r="B37" s="356" t="s">
        <v>518</v>
      </c>
      <c r="C37" s="346" t="s">
        <v>25</v>
      </c>
      <c r="D37" s="347">
        <v>160</v>
      </c>
      <c r="E37" s="412"/>
    </row>
    <row r="38" spans="1:5" s="21" customFormat="1" ht="12.75">
      <c r="A38" s="525"/>
      <c r="B38" s="356" t="s">
        <v>519</v>
      </c>
      <c r="C38" s="346" t="s">
        <v>18</v>
      </c>
      <c r="D38" s="347">
        <v>760</v>
      </c>
      <c r="E38" s="412"/>
    </row>
    <row r="39" spans="1:5" s="21" customFormat="1" ht="12.75">
      <c r="A39" s="525"/>
      <c r="B39" s="356" t="s">
        <v>520</v>
      </c>
      <c r="C39" s="346" t="s">
        <v>25</v>
      </c>
      <c r="D39" s="347">
        <v>50</v>
      </c>
      <c r="E39" s="412"/>
    </row>
    <row r="40" spans="1:5" s="21" customFormat="1" ht="12.75">
      <c r="A40" s="525"/>
      <c r="B40" s="356" t="s">
        <v>521</v>
      </c>
      <c r="C40" s="346" t="s">
        <v>25</v>
      </c>
      <c r="D40" s="347">
        <v>30</v>
      </c>
      <c r="E40" s="412"/>
    </row>
    <row r="41" spans="1:5" s="21" customFormat="1" ht="12.75">
      <c r="A41" s="525">
        <v>4</v>
      </c>
      <c r="B41" s="428" t="s">
        <v>522</v>
      </c>
      <c r="C41" s="346" t="s">
        <v>25</v>
      </c>
      <c r="D41" s="347">
        <v>40</v>
      </c>
      <c r="E41" s="412"/>
    </row>
    <row r="42" spans="1:5" s="21" customFormat="1" ht="12.75">
      <c r="A42" s="525"/>
      <c r="B42" s="356" t="s">
        <v>523</v>
      </c>
      <c r="C42" s="346" t="s">
        <v>25</v>
      </c>
      <c r="D42" s="347">
        <v>32</v>
      </c>
      <c r="E42" s="412"/>
    </row>
    <row r="43" spans="1:5" s="21" customFormat="1" ht="12.75">
      <c r="A43" s="525"/>
      <c r="B43" s="356" t="s">
        <v>524</v>
      </c>
      <c r="C43" s="346" t="s">
        <v>25</v>
      </c>
      <c r="D43" s="347">
        <v>32</v>
      </c>
      <c r="E43" s="412"/>
    </row>
    <row r="44" spans="1:5" s="21" customFormat="1" ht="12.75">
      <c r="A44" s="525"/>
      <c r="B44" s="356" t="s">
        <v>525</v>
      </c>
      <c r="C44" s="346" t="s">
        <v>25</v>
      </c>
      <c r="D44" s="347">
        <v>32</v>
      </c>
      <c r="E44" s="412"/>
    </row>
    <row r="45" spans="1:5" s="21" customFormat="1" ht="12.75">
      <c r="A45" s="525"/>
      <c r="B45" s="356" t="s">
        <v>526</v>
      </c>
      <c r="C45" s="346" t="s">
        <v>25</v>
      </c>
      <c r="D45" s="347">
        <v>64</v>
      </c>
      <c r="E45" s="412"/>
    </row>
    <row r="46" spans="1:5" s="21" customFormat="1" ht="12.75">
      <c r="A46" s="525"/>
      <c r="B46" s="356" t="s">
        <v>527</v>
      </c>
      <c r="C46" s="346" t="s">
        <v>25</v>
      </c>
      <c r="D46" s="347">
        <v>8</v>
      </c>
      <c r="E46" s="412"/>
    </row>
    <row r="47" spans="1:5" s="21" customFormat="1" ht="12.75">
      <c r="A47" s="525"/>
      <c r="B47" s="356" t="s">
        <v>528</v>
      </c>
      <c r="C47" s="346" t="s">
        <v>25</v>
      </c>
      <c r="D47" s="347">
        <v>8</v>
      </c>
      <c r="E47" s="412"/>
    </row>
    <row r="48" spans="1:5" s="21" customFormat="1" ht="12.75">
      <c r="A48" s="525"/>
      <c r="B48" s="356" t="s">
        <v>529</v>
      </c>
      <c r="C48" s="346" t="s">
        <v>25</v>
      </c>
      <c r="D48" s="347">
        <v>8</v>
      </c>
      <c r="E48" s="412"/>
    </row>
    <row r="49" spans="1:5" s="21" customFormat="1" ht="12.75">
      <c r="A49" s="525"/>
      <c r="B49" s="356" t="s">
        <v>530</v>
      </c>
      <c r="C49" s="346" t="s">
        <v>25</v>
      </c>
      <c r="D49" s="347">
        <v>8</v>
      </c>
      <c r="E49" s="412"/>
    </row>
    <row r="50" spans="1:5" s="21" customFormat="1" ht="17.25" customHeight="1">
      <c r="A50" s="525">
        <v>5</v>
      </c>
      <c r="B50" s="428" t="s">
        <v>531</v>
      </c>
      <c r="C50" s="346" t="s">
        <v>25</v>
      </c>
      <c r="D50" s="347">
        <v>22</v>
      </c>
      <c r="E50" s="412"/>
    </row>
    <row r="51" spans="1:5" s="21" customFormat="1" ht="12.75">
      <c r="A51" s="525"/>
      <c r="B51" s="356" t="s">
        <v>532</v>
      </c>
      <c r="C51" s="346" t="s">
        <v>25</v>
      </c>
      <c r="D51" s="347">
        <v>4</v>
      </c>
      <c r="E51" s="412"/>
    </row>
    <row r="52" spans="1:5" s="21" customFormat="1" ht="12.75">
      <c r="A52" s="525"/>
      <c r="B52" s="356" t="s">
        <v>533</v>
      </c>
      <c r="C52" s="346" t="s">
        <v>25</v>
      </c>
      <c r="D52" s="347">
        <v>18</v>
      </c>
      <c r="E52" s="412"/>
    </row>
    <row r="53" spans="1:5" s="21" customFormat="1" ht="12.75">
      <c r="A53" s="525"/>
      <c r="B53" s="356" t="s">
        <v>534</v>
      </c>
      <c r="C53" s="346" t="s">
        <v>25</v>
      </c>
      <c r="D53" s="347">
        <v>4</v>
      </c>
      <c r="E53" s="412"/>
    </row>
    <row r="54" spans="1:5" s="21" customFormat="1" ht="15.75" customHeight="1">
      <c r="A54" s="525"/>
      <c r="B54" s="356" t="s">
        <v>535</v>
      </c>
      <c r="C54" s="346" t="s">
        <v>25</v>
      </c>
      <c r="D54" s="347">
        <v>16</v>
      </c>
      <c r="E54" s="412"/>
    </row>
    <row r="55" spans="1:5" s="21" customFormat="1" ht="15.75" customHeight="1">
      <c r="A55" s="525"/>
      <c r="B55" s="356" t="s">
        <v>536</v>
      </c>
      <c r="C55" s="346" t="s">
        <v>25</v>
      </c>
      <c r="D55" s="347">
        <v>2</v>
      </c>
      <c r="E55" s="412"/>
    </row>
    <row r="56" spans="1:5" s="21" customFormat="1" ht="15.75" customHeight="1">
      <c r="A56" s="525"/>
      <c r="B56" s="356" t="s">
        <v>537</v>
      </c>
      <c r="C56" s="346" t="s">
        <v>25</v>
      </c>
      <c r="D56" s="347">
        <v>20</v>
      </c>
      <c r="E56" s="412"/>
    </row>
    <row r="57" spans="1:5" s="21" customFormat="1" ht="15" customHeight="1">
      <c r="A57" s="525"/>
      <c r="B57" s="356" t="s">
        <v>538</v>
      </c>
      <c r="C57" s="346" t="s">
        <v>25</v>
      </c>
      <c r="D57" s="347">
        <v>20</v>
      </c>
      <c r="E57" s="412"/>
    </row>
    <row r="58" spans="1:5" s="21" customFormat="1" ht="15" customHeight="1">
      <c r="A58" s="525">
        <v>6</v>
      </c>
      <c r="B58" s="428" t="s">
        <v>539</v>
      </c>
      <c r="C58" s="346" t="s">
        <v>25</v>
      </c>
      <c r="D58" s="347">
        <v>47</v>
      </c>
      <c r="E58" s="412"/>
    </row>
    <row r="59" spans="1:5" s="21" customFormat="1" ht="15" customHeight="1">
      <c r="A59" s="525"/>
      <c r="B59" s="356" t="s">
        <v>520</v>
      </c>
      <c r="C59" s="346" t="s">
        <v>25</v>
      </c>
      <c r="D59" s="347">
        <v>90</v>
      </c>
      <c r="E59" s="412"/>
    </row>
    <row r="60" spans="1:5" s="21" customFormat="1" ht="24.75" customHeight="1">
      <c r="A60" s="525"/>
      <c r="B60" s="356" t="s">
        <v>516</v>
      </c>
      <c r="C60" s="346" t="s">
        <v>25</v>
      </c>
      <c r="D60" s="347">
        <v>8</v>
      </c>
      <c r="E60" s="412"/>
    </row>
    <row r="61" spans="1:5" s="21" customFormat="1" ht="12.75">
      <c r="A61" s="525"/>
      <c r="B61" s="356" t="s">
        <v>517</v>
      </c>
      <c r="C61" s="346" t="s">
        <v>25</v>
      </c>
      <c r="D61" s="347">
        <v>400</v>
      </c>
      <c r="E61" s="412"/>
    </row>
    <row r="62" spans="1:5" s="21" customFormat="1" ht="12.75">
      <c r="A62" s="525"/>
      <c r="B62" s="356" t="s">
        <v>519</v>
      </c>
      <c r="C62" s="346" t="s">
        <v>18</v>
      </c>
      <c r="D62" s="347">
        <v>960</v>
      </c>
      <c r="E62" s="412"/>
    </row>
    <row r="63" spans="1:5" s="21" customFormat="1" ht="12.75">
      <c r="A63" s="525"/>
      <c r="B63" s="356" t="s">
        <v>518</v>
      </c>
      <c r="C63" s="346" t="s">
        <v>25</v>
      </c>
      <c r="D63" s="347">
        <v>140</v>
      </c>
      <c r="E63" s="412"/>
    </row>
    <row r="64" spans="1:5" s="21" customFormat="1" ht="12.75">
      <c r="A64" s="525"/>
      <c r="B64" s="356" t="s">
        <v>540</v>
      </c>
      <c r="C64" s="346" t="s">
        <v>25</v>
      </c>
      <c r="D64" s="347">
        <v>47</v>
      </c>
      <c r="E64" s="412"/>
    </row>
    <row r="65" spans="1:5" s="21" customFormat="1" ht="14.25" customHeight="1">
      <c r="A65" s="525">
        <v>7</v>
      </c>
      <c r="B65" s="428" t="s">
        <v>556</v>
      </c>
      <c r="C65" s="346"/>
      <c r="D65" s="347">
        <v>1</v>
      </c>
      <c r="E65" s="412"/>
    </row>
    <row r="66" spans="1:5" s="21" customFormat="1" ht="14.25" customHeight="1">
      <c r="A66" s="525"/>
      <c r="B66" s="356" t="s">
        <v>557</v>
      </c>
      <c r="C66" s="346" t="s">
        <v>18</v>
      </c>
      <c r="D66" s="347">
        <v>15</v>
      </c>
      <c r="E66" s="412"/>
    </row>
    <row r="67" spans="1:5" s="21" customFormat="1" ht="14.25" customHeight="1">
      <c r="A67" s="525"/>
      <c r="B67" s="356" t="s">
        <v>558</v>
      </c>
      <c r="C67" s="346" t="s">
        <v>25</v>
      </c>
      <c r="D67" s="347">
        <v>1</v>
      </c>
      <c r="E67" s="412"/>
    </row>
    <row r="68" spans="1:5" s="21" customFormat="1" ht="14.25" customHeight="1">
      <c r="A68" s="525"/>
      <c r="B68" s="356" t="s">
        <v>559</v>
      </c>
      <c r="C68" s="346" t="s">
        <v>25</v>
      </c>
      <c r="D68" s="347">
        <v>1</v>
      </c>
      <c r="E68" s="412"/>
    </row>
    <row r="69" spans="1:5" s="21" customFormat="1" ht="14.25" customHeight="1">
      <c r="A69" s="525"/>
      <c r="B69" s="356" t="s">
        <v>560</v>
      </c>
      <c r="C69" s="346" t="s">
        <v>18</v>
      </c>
      <c r="D69" s="347">
        <v>5</v>
      </c>
      <c r="E69" s="412"/>
    </row>
    <row r="70" spans="1:5" s="21" customFormat="1" ht="14.25" customHeight="1">
      <c r="A70" s="525"/>
      <c r="B70" s="356" t="s">
        <v>561</v>
      </c>
      <c r="C70" s="346" t="s">
        <v>25</v>
      </c>
      <c r="D70" s="347">
        <v>1</v>
      </c>
      <c r="E70" s="412"/>
    </row>
    <row r="71" spans="1:5" s="21" customFormat="1" ht="14.25" customHeight="1">
      <c r="A71" s="525"/>
      <c r="B71" s="356" t="s">
        <v>562</v>
      </c>
      <c r="C71" s="346" t="s">
        <v>25</v>
      </c>
      <c r="D71" s="347">
        <v>10</v>
      </c>
      <c r="E71" s="412"/>
    </row>
    <row r="72" spans="1:5" s="21" customFormat="1" ht="14.25" customHeight="1">
      <c r="A72" s="525">
        <v>8</v>
      </c>
      <c r="B72" s="428" t="s">
        <v>30</v>
      </c>
      <c r="C72" s="346" t="s">
        <v>18</v>
      </c>
      <c r="D72" s="347">
        <v>960</v>
      </c>
      <c r="E72" s="412"/>
    </row>
    <row r="73" spans="1:5" s="21" customFormat="1" ht="14.25" customHeight="1">
      <c r="A73" s="525"/>
      <c r="B73" s="356" t="s">
        <v>541</v>
      </c>
      <c r="C73" s="346" t="s">
        <v>18</v>
      </c>
      <c r="D73" s="347">
        <v>960</v>
      </c>
      <c r="E73" s="412"/>
    </row>
    <row r="74" spans="1:5" s="21" customFormat="1" ht="25.5">
      <c r="A74" s="525"/>
      <c r="B74" s="356" t="s">
        <v>542</v>
      </c>
      <c r="C74" s="346" t="s">
        <v>25</v>
      </c>
      <c r="D74" s="347">
        <v>2</v>
      </c>
      <c r="E74" s="412"/>
    </row>
    <row r="75" spans="1:5" s="21" customFormat="1" ht="12.75">
      <c r="A75" s="525">
        <v>9</v>
      </c>
      <c r="B75" s="428" t="s">
        <v>543</v>
      </c>
      <c r="C75" s="346" t="s">
        <v>25</v>
      </c>
      <c r="D75" s="347">
        <v>1</v>
      </c>
      <c r="E75" s="412"/>
    </row>
    <row r="76" spans="1:5" s="21" customFormat="1" ht="12.75">
      <c r="A76" s="525"/>
      <c r="B76" s="356" t="s">
        <v>544</v>
      </c>
      <c r="C76" s="346" t="s">
        <v>25</v>
      </c>
      <c r="D76" s="347">
        <v>1</v>
      </c>
      <c r="E76" s="412"/>
    </row>
    <row r="77" spans="1:5" s="21" customFormat="1" ht="12.75">
      <c r="A77" s="525"/>
      <c r="B77" s="356" t="s">
        <v>545</v>
      </c>
      <c r="C77" s="346" t="s">
        <v>25</v>
      </c>
      <c r="D77" s="347">
        <v>1</v>
      </c>
      <c r="E77" s="412"/>
    </row>
    <row r="78" spans="1:5" s="21" customFormat="1" ht="15">
      <c r="A78" s="358">
        <v>10</v>
      </c>
      <c r="B78" s="428" t="s">
        <v>546</v>
      </c>
      <c r="C78" s="346" t="s">
        <v>14</v>
      </c>
      <c r="D78" s="347">
        <v>1</v>
      </c>
      <c r="E78" s="412"/>
    </row>
    <row r="79" spans="1:5" s="21" customFormat="1" ht="12.75">
      <c r="A79" s="525">
        <v>11</v>
      </c>
      <c r="B79" s="428" t="s">
        <v>547</v>
      </c>
      <c r="C79" s="346" t="s">
        <v>14</v>
      </c>
      <c r="D79" s="347">
        <v>1</v>
      </c>
      <c r="E79" s="412"/>
    </row>
    <row r="80" spans="1:5" s="21" customFormat="1" ht="12.75">
      <c r="A80" s="525"/>
      <c r="B80" s="356" t="s">
        <v>548</v>
      </c>
      <c r="C80" s="346" t="s">
        <v>14</v>
      </c>
      <c r="D80" s="347">
        <v>1</v>
      </c>
      <c r="E80" s="412"/>
    </row>
    <row r="81" spans="1:5" s="21" customFormat="1" ht="15">
      <c r="A81" s="358"/>
      <c r="B81" s="12" t="s">
        <v>12</v>
      </c>
      <c r="C81" s="346"/>
      <c r="D81" s="347"/>
      <c r="E81" s="412"/>
    </row>
    <row r="82" spans="1:5" s="21" customFormat="1" ht="102">
      <c r="A82" s="358"/>
      <c r="B82" s="14" t="s">
        <v>17</v>
      </c>
      <c r="C82" s="346"/>
      <c r="D82" s="347"/>
      <c r="E82" s="412"/>
    </row>
    <row r="83" spans="1:5" s="21" customFormat="1" ht="12.75">
      <c r="A83" s="342"/>
      <c r="B83" s="341" t="s">
        <v>554</v>
      </c>
      <c r="C83" s="349"/>
      <c r="D83" s="348"/>
      <c r="E83" s="412"/>
    </row>
    <row r="84" spans="1:5" s="21" customFormat="1" ht="12.75">
      <c r="A84" s="354"/>
      <c r="B84" s="341" t="s">
        <v>555</v>
      </c>
      <c r="C84" s="355"/>
      <c r="D84" s="342"/>
      <c r="E84" s="412"/>
    </row>
    <row r="85" spans="1:4" ht="15.75">
      <c r="A85" s="425"/>
      <c r="B85" s="426"/>
      <c r="C85" s="427"/>
      <c r="D85" s="427"/>
    </row>
    <row r="86" spans="1:4" ht="15.75">
      <c r="A86" s="324"/>
      <c r="B86" s="325"/>
      <c r="C86" s="324"/>
      <c r="D86" s="324"/>
    </row>
    <row r="87" spans="1:4" ht="15.75">
      <c r="A87" s="324"/>
      <c r="B87" s="324"/>
      <c r="C87" s="324"/>
      <c r="D87" s="324"/>
    </row>
    <row r="88" spans="1:4" ht="15.75">
      <c r="A88" s="344"/>
      <c r="B88" s="339"/>
      <c r="C88" s="339"/>
      <c r="D88" s="339"/>
    </row>
    <row r="89" spans="1:4" ht="15.75">
      <c r="A89" s="339"/>
      <c r="B89" s="345"/>
      <c r="C89" s="345"/>
      <c r="D89" s="345"/>
    </row>
  </sheetData>
  <sheetProtection/>
  <mergeCells count="26">
    <mergeCell ref="E9:E10"/>
    <mergeCell ref="A14:A15"/>
    <mergeCell ref="A6:D6"/>
    <mergeCell ref="A21:C21"/>
    <mergeCell ref="A50:A57"/>
    <mergeCell ref="B9:B10"/>
    <mergeCell ref="C9:C10"/>
    <mergeCell ref="D9:D10"/>
    <mergeCell ref="A9:A10"/>
    <mergeCell ref="A13:C13"/>
    <mergeCell ref="A1:D1"/>
    <mergeCell ref="A2:D2"/>
    <mergeCell ref="A3:D3"/>
    <mergeCell ref="A4:D4"/>
    <mergeCell ref="A5:D5"/>
    <mergeCell ref="A7:D7"/>
    <mergeCell ref="A58:A64"/>
    <mergeCell ref="A12:D12"/>
    <mergeCell ref="A79:A80"/>
    <mergeCell ref="A65:A71"/>
    <mergeCell ref="A72:A74"/>
    <mergeCell ref="A75:A77"/>
    <mergeCell ref="A28:A40"/>
    <mergeCell ref="A22:A24"/>
    <mergeCell ref="A25:A27"/>
    <mergeCell ref="A41:A49"/>
  </mergeCells>
  <printOptions/>
  <pageMargins left="0.3937007874015748" right="0" top="0.7480314960629921" bottom="0.7480314960629921" header="0.31496062992125984" footer="0.31496062992125984"/>
  <pageSetup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tabColor theme="9"/>
  </sheetPr>
  <dimension ref="A1:E218"/>
  <sheetViews>
    <sheetView tabSelected="1" zoomScalePageLayoutView="0" workbookViewId="0" topLeftCell="A11">
      <selection activeCell="B164" sqref="B164"/>
    </sheetView>
  </sheetViews>
  <sheetFormatPr defaultColWidth="7.57421875" defaultRowHeight="15"/>
  <cols>
    <col min="1" max="1" width="5.57421875" style="113" customWidth="1"/>
    <col min="2" max="2" width="31.421875" style="113" customWidth="1"/>
    <col min="3" max="3" width="12.7109375" style="113" customWidth="1"/>
    <col min="4" max="4" width="12.7109375" style="114" customWidth="1"/>
    <col min="5" max="5" width="12.7109375" style="113" customWidth="1"/>
    <col min="6" max="205" width="9.140625" style="113" customWidth="1"/>
    <col min="206" max="226" width="7.140625" style="113" customWidth="1"/>
    <col min="227" max="227" width="5.57421875" style="113" customWidth="1"/>
    <col min="228" max="228" width="5.421875" style="113" customWidth="1"/>
    <col min="229" max="229" width="39.8515625" style="113" customWidth="1"/>
    <col min="230" max="16384" width="7.57421875" style="113" customWidth="1"/>
  </cols>
  <sheetData>
    <row r="1" spans="1:4" s="101" customFormat="1" ht="24" customHeight="1">
      <c r="A1" s="501" t="s">
        <v>1322</v>
      </c>
      <c r="B1" s="501"/>
      <c r="C1" s="501"/>
      <c r="D1" s="501"/>
    </row>
    <row r="2" spans="1:4" s="77" customFormat="1" ht="26.25" customHeight="1">
      <c r="A2" s="529" t="s">
        <v>563</v>
      </c>
      <c r="B2" s="529"/>
      <c r="C2" s="529"/>
      <c r="D2" s="529"/>
    </row>
    <row r="3" spans="1:4" s="102" customFormat="1" ht="11.25" customHeight="1">
      <c r="A3" s="530" t="s">
        <v>242</v>
      </c>
      <c r="B3" s="530"/>
      <c r="C3" s="530"/>
      <c r="D3" s="530"/>
    </row>
    <row r="4" spans="1:3" s="103" customFormat="1" ht="15.75" customHeight="1">
      <c r="A4" s="130"/>
      <c r="B4" s="127"/>
      <c r="C4" s="104"/>
    </row>
    <row r="5" spans="1:4" s="77" customFormat="1" ht="33" customHeight="1">
      <c r="A5" s="498" t="s">
        <v>286</v>
      </c>
      <c r="B5" s="498"/>
      <c r="C5" s="498"/>
      <c r="D5" s="498"/>
    </row>
    <row r="6" spans="1:4" s="77" customFormat="1" ht="30" customHeight="1">
      <c r="A6" s="498" t="s">
        <v>287</v>
      </c>
      <c r="B6" s="498"/>
      <c r="C6" s="498"/>
      <c r="D6" s="498"/>
    </row>
    <row r="7" spans="1:4" s="77" customFormat="1" ht="14.25" customHeight="1">
      <c r="A7" s="498" t="s">
        <v>288</v>
      </c>
      <c r="B7" s="498"/>
      <c r="C7" s="498"/>
      <c r="D7" s="498"/>
    </row>
    <row r="8" spans="1:4" s="77" customFormat="1" ht="14.25" customHeight="1">
      <c r="A8" s="498" t="s">
        <v>289</v>
      </c>
      <c r="B8" s="498"/>
      <c r="C8" s="498"/>
      <c r="D8" s="498"/>
    </row>
    <row r="9" spans="1:4" s="103" customFormat="1" ht="12.75">
      <c r="A9" s="527"/>
      <c r="B9" s="527"/>
      <c r="C9" s="105"/>
      <c r="D9" s="105"/>
    </row>
    <row r="10" spans="1:5" s="106" customFormat="1" ht="18" customHeight="1">
      <c r="A10" s="499" t="s">
        <v>21</v>
      </c>
      <c r="B10" s="499" t="s">
        <v>22</v>
      </c>
      <c r="C10" s="499" t="s">
        <v>23</v>
      </c>
      <c r="D10" s="500" t="s">
        <v>24</v>
      </c>
      <c r="E10" s="500" t="s">
        <v>1316</v>
      </c>
    </row>
    <row r="11" spans="1:5" s="106" customFormat="1" ht="62.25" customHeight="1">
      <c r="A11" s="499"/>
      <c r="B11" s="499"/>
      <c r="C11" s="499"/>
      <c r="D11" s="500"/>
      <c r="E11" s="500"/>
    </row>
    <row r="12" spans="1:5" s="106" customFormat="1" ht="12" customHeight="1">
      <c r="A12" s="2">
        <v>1</v>
      </c>
      <c r="B12" s="2">
        <v>2</v>
      </c>
      <c r="C12" s="2">
        <v>3</v>
      </c>
      <c r="D12" s="375">
        <v>4</v>
      </c>
      <c r="E12" s="375">
        <v>5</v>
      </c>
    </row>
    <row r="13" spans="1:5" s="106" customFormat="1" ht="18.75" customHeight="1">
      <c r="A13" s="122"/>
      <c r="B13" s="78" t="s">
        <v>1123</v>
      </c>
      <c r="C13" s="122"/>
      <c r="D13" s="122"/>
      <c r="E13" s="122"/>
    </row>
    <row r="14" spans="1:5" s="107" customFormat="1" ht="78.75" customHeight="1">
      <c r="A14" s="123" t="s">
        <v>2</v>
      </c>
      <c r="B14" s="99" t="s">
        <v>1381</v>
      </c>
      <c r="C14" s="96" t="s">
        <v>18</v>
      </c>
      <c r="D14" s="124">
        <v>13.9</v>
      </c>
      <c r="E14" s="429"/>
    </row>
    <row r="15" spans="1:5" s="107" customFormat="1" ht="78.75" customHeight="1">
      <c r="A15" s="123" t="s">
        <v>3</v>
      </c>
      <c r="B15" s="99" t="s">
        <v>1382</v>
      </c>
      <c r="C15" s="96" t="s">
        <v>18</v>
      </c>
      <c r="D15" s="124">
        <v>34.5</v>
      </c>
      <c r="E15" s="429"/>
    </row>
    <row r="16" spans="1:5" s="107" customFormat="1" ht="78.75" customHeight="1">
      <c r="A16" s="123" t="s">
        <v>4</v>
      </c>
      <c r="B16" s="99" t="s">
        <v>1383</v>
      </c>
      <c r="C16" s="96" t="s">
        <v>18</v>
      </c>
      <c r="D16" s="124">
        <v>51.6</v>
      </c>
      <c r="E16" s="429"/>
    </row>
    <row r="17" spans="1:5" s="107" customFormat="1" ht="69" customHeight="1">
      <c r="A17" s="123" t="s">
        <v>26</v>
      </c>
      <c r="B17" s="99" t="s">
        <v>1384</v>
      </c>
      <c r="C17" s="96" t="s">
        <v>18</v>
      </c>
      <c r="D17" s="124">
        <v>6.7</v>
      </c>
      <c r="E17" s="429"/>
    </row>
    <row r="18" spans="1:5" s="107" customFormat="1" ht="63.75">
      <c r="A18" s="123" t="s">
        <v>15</v>
      </c>
      <c r="B18" s="99" t="s">
        <v>1385</v>
      </c>
      <c r="C18" s="96" t="s">
        <v>18</v>
      </c>
      <c r="D18" s="124">
        <v>38.7</v>
      </c>
      <c r="E18" s="429"/>
    </row>
    <row r="19" spans="1:5" s="107" customFormat="1" ht="63.75">
      <c r="A19" s="123" t="s">
        <v>221</v>
      </c>
      <c r="B19" s="99" t="s">
        <v>1386</v>
      </c>
      <c r="C19" s="96" t="s">
        <v>18</v>
      </c>
      <c r="D19" s="124">
        <v>558.4</v>
      </c>
      <c r="E19" s="429"/>
    </row>
    <row r="20" spans="1:5" s="107" customFormat="1" ht="63.75">
      <c r="A20" s="123" t="s">
        <v>225</v>
      </c>
      <c r="B20" s="99" t="s">
        <v>1387</v>
      </c>
      <c r="C20" s="96" t="s">
        <v>18</v>
      </c>
      <c r="D20" s="124">
        <v>104.5</v>
      </c>
      <c r="E20" s="429"/>
    </row>
    <row r="21" spans="1:5" s="107" customFormat="1" ht="63.75">
      <c r="A21" s="123" t="s">
        <v>226</v>
      </c>
      <c r="B21" s="99" t="s">
        <v>1388</v>
      </c>
      <c r="C21" s="96" t="s">
        <v>18</v>
      </c>
      <c r="D21" s="124">
        <v>83</v>
      </c>
      <c r="E21" s="429"/>
    </row>
    <row r="22" spans="1:5" s="107" customFormat="1" ht="63.75">
      <c r="A22" s="123" t="s">
        <v>222</v>
      </c>
      <c r="B22" s="99" t="s">
        <v>1389</v>
      </c>
      <c r="C22" s="96" t="s">
        <v>18</v>
      </c>
      <c r="D22" s="124">
        <v>161.7</v>
      </c>
      <c r="E22" s="429"/>
    </row>
    <row r="23" spans="1:5" s="107" customFormat="1" ht="63.75">
      <c r="A23" s="123" t="s">
        <v>227</v>
      </c>
      <c r="B23" s="99" t="s">
        <v>1390</v>
      </c>
      <c r="C23" s="96" t="s">
        <v>18</v>
      </c>
      <c r="D23" s="124">
        <v>52.3</v>
      </c>
      <c r="E23" s="429"/>
    </row>
    <row r="24" spans="1:5" s="107" customFormat="1" ht="67.5" customHeight="1">
      <c r="A24" s="123" t="s">
        <v>228</v>
      </c>
      <c r="B24" s="99" t="s">
        <v>1276</v>
      </c>
      <c r="C24" s="96" t="s">
        <v>28</v>
      </c>
      <c r="D24" s="430">
        <v>6</v>
      </c>
      <c r="E24" s="429"/>
    </row>
    <row r="25" spans="1:5" s="107" customFormat="1" ht="68.25" customHeight="1">
      <c r="A25" s="123" t="s">
        <v>229</v>
      </c>
      <c r="B25" s="431" t="s">
        <v>1277</v>
      </c>
      <c r="C25" s="96" t="s">
        <v>28</v>
      </c>
      <c r="D25" s="430">
        <v>8</v>
      </c>
      <c r="E25" s="429"/>
    </row>
    <row r="26" spans="1:5" s="107" customFormat="1" ht="66.75" customHeight="1">
      <c r="A26" s="123" t="s">
        <v>230</v>
      </c>
      <c r="B26" s="431" t="s">
        <v>1278</v>
      </c>
      <c r="C26" s="96" t="s">
        <v>28</v>
      </c>
      <c r="D26" s="430">
        <v>1</v>
      </c>
      <c r="E26" s="429"/>
    </row>
    <row r="27" spans="1:5" s="107" customFormat="1" ht="69" customHeight="1">
      <c r="A27" s="123" t="s">
        <v>231</v>
      </c>
      <c r="B27" s="431" t="s">
        <v>1279</v>
      </c>
      <c r="C27" s="96" t="s">
        <v>28</v>
      </c>
      <c r="D27" s="124">
        <v>1</v>
      </c>
      <c r="E27" s="429"/>
    </row>
    <row r="28" spans="1:5" s="107" customFormat="1" ht="69.75" customHeight="1">
      <c r="A28" s="123" t="s">
        <v>232</v>
      </c>
      <c r="B28" s="431" t="s">
        <v>1280</v>
      </c>
      <c r="C28" s="96" t="s">
        <v>28</v>
      </c>
      <c r="D28" s="124">
        <v>2</v>
      </c>
      <c r="E28" s="429"/>
    </row>
    <row r="29" spans="1:5" s="107" customFormat="1" ht="67.5" customHeight="1">
      <c r="A29" s="123" t="s">
        <v>233</v>
      </c>
      <c r="B29" s="431" t="s">
        <v>1281</v>
      </c>
      <c r="C29" s="96" t="s">
        <v>28</v>
      </c>
      <c r="D29" s="124">
        <v>1</v>
      </c>
      <c r="E29" s="429"/>
    </row>
    <row r="30" spans="1:5" s="107" customFormat="1" ht="67.5" customHeight="1">
      <c r="A30" s="123" t="s">
        <v>234</v>
      </c>
      <c r="B30" s="431" t="s">
        <v>1282</v>
      </c>
      <c r="C30" s="96" t="s">
        <v>28</v>
      </c>
      <c r="D30" s="430">
        <v>5</v>
      </c>
      <c r="E30" s="429"/>
    </row>
    <row r="31" spans="1:5" s="107" customFormat="1" ht="63.75">
      <c r="A31" s="123" t="s">
        <v>235</v>
      </c>
      <c r="B31" s="99" t="s">
        <v>1283</v>
      </c>
      <c r="C31" s="96" t="s">
        <v>28</v>
      </c>
      <c r="D31" s="430">
        <v>2</v>
      </c>
      <c r="E31" s="429"/>
    </row>
    <row r="32" spans="1:5" s="107" customFormat="1" ht="77.25" customHeight="1">
      <c r="A32" s="123" t="s">
        <v>236</v>
      </c>
      <c r="B32" s="431" t="s">
        <v>1284</v>
      </c>
      <c r="C32" s="96" t="s">
        <v>28</v>
      </c>
      <c r="D32" s="124">
        <v>5</v>
      </c>
      <c r="E32" s="429"/>
    </row>
    <row r="33" spans="1:5" s="107" customFormat="1" ht="68.25" customHeight="1">
      <c r="A33" s="123" t="s">
        <v>237</v>
      </c>
      <c r="B33" s="362" t="s">
        <v>1285</v>
      </c>
      <c r="C33" s="96" t="s">
        <v>28</v>
      </c>
      <c r="D33" s="124">
        <v>4</v>
      </c>
      <c r="E33" s="429"/>
    </row>
    <row r="34" spans="1:5" s="107" customFormat="1" ht="78.75" customHeight="1">
      <c r="A34" s="123" t="s">
        <v>238</v>
      </c>
      <c r="B34" s="362" t="s">
        <v>1286</v>
      </c>
      <c r="C34" s="96" t="s">
        <v>28</v>
      </c>
      <c r="D34" s="124">
        <v>1</v>
      </c>
      <c r="E34" s="429"/>
    </row>
    <row r="35" spans="1:5" s="107" customFormat="1" ht="78" customHeight="1">
      <c r="A35" s="123" t="s">
        <v>239</v>
      </c>
      <c r="B35" s="99" t="s">
        <v>1126</v>
      </c>
      <c r="C35" s="96" t="s">
        <v>28</v>
      </c>
      <c r="D35" s="124">
        <v>12</v>
      </c>
      <c r="E35" s="429"/>
    </row>
    <row r="36" spans="1:5" s="107" customFormat="1" ht="78.75" customHeight="1">
      <c r="A36" s="123" t="s">
        <v>239</v>
      </c>
      <c r="B36" s="99" t="s">
        <v>1127</v>
      </c>
      <c r="C36" s="96" t="s">
        <v>28</v>
      </c>
      <c r="D36" s="124">
        <v>2</v>
      </c>
      <c r="E36" s="429"/>
    </row>
    <row r="37" spans="1:5" s="107" customFormat="1" ht="77.25" customHeight="1">
      <c r="A37" s="123" t="s">
        <v>241</v>
      </c>
      <c r="B37" s="99" t="s">
        <v>1128</v>
      </c>
      <c r="C37" s="96" t="s">
        <v>28</v>
      </c>
      <c r="D37" s="124">
        <v>1</v>
      </c>
      <c r="E37" s="429"/>
    </row>
    <row r="38" spans="1:5" s="107" customFormat="1" ht="60" customHeight="1">
      <c r="A38" s="123" t="s">
        <v>243</v>
      </c>
      <c r="B38" s="99" t="s">
        <v>1129</v>
      </c>
      <c r="C38" s="96" t="s">
        <v>27</v>
      </c>
      <c r="D38" s="430">
        <v>1</v>
      </c>
      <c r="E38" s="429"/>
    </row>
    <row r="39" spans="1:5" s="107" customFormat="1" ht="51.75" customHeight="1">
      <c r="A39" s="123" t="s">
        <v>244</v>
      </c>
      <c r="B39" s="99" t="s">
        <v>1130</v>
      </c>
      <c r="C39" s="96" t="s">
        <v>27</v>
      </c>
      <c r="D39" s="430">
        <v>1</v>
      </c>
      <c r="E39" s="429"/>
    </row>
    <row r="40" spans="1:5" s="107" customFormat="1" ht="39.75" customHeight="1">
      <c r="A40" s="123" t="s">
        <v>245</v>
      </c>
      <c r="B40" s="99" t="s">
        <v>1131</v>
      </c>
      <c r="C40" s="96" t="s">
        <v>28</v>
      </c>
      <c r="D40" s="124">
        <v>2</v>
      </c>
      <c r="E40" s="429"/>
    </row>
    <row r="41" spans="1:5" s="107" customFormat="1" ht="39.75" customHeight="1">
      <c r="A41" s="123" t="s">
        <v>246</v>
      </c>
      <c r="B41" s="99" t="s">
        <v>1132</v>
      </c>
      <c r="C41" s="96" t="s">
        <v>28</v>
      </c>
      <c r="D41" s="124">
        <v>1</v>
      </c>
      <c r="E41" s="429"/>
    </row>
    <row r="42" spans="1:5" s="107" customFormat="1" ht="36.75" customHeight="1">
      <c r="A42" s="123" t="s">
        <v>247</v>
      </c>
      <c r="B42" s="99" t="s">
        <v>1133</v>
      </c>
      <c r="C42" s="96" t="s">
        <v>28</v>
      </c>
      <c r="D42" s="430">
        <v>1</v>
      </c>
      <c r="E42" s="429"/>
    </row>
    <row r="43" spans="1:5" s="107" customFormat="1" ht="38.25" customHeight="1">
      <c r="A43" s="123" t="s">
        <v>248</v>
      </c>
      <c r="B43" s="99" t="s">
        <v>1136</v>
      </c>
      <c r="C43" s="96" t="s">
        <v>28</v>
      </c>
      <c r="D43" s="124">
        <v>6</v>
      </c>
      <c r="E43" s="429"/>
    </row>
    <row r="44" spans="1:5" s="107" customFormat="1" ht="31.5" customHeight="1">
      <c r="A44" s="123" t="s">
        <v>249</v>
      </c>
      <c r="B44" s="99" t="s">
        <v>1137</v>
      </c>
      <c r="C44" s="96" t="s">
        <v>28</v>
      </c>
      <c r="D44" s="124">
        <v>2</v>
      </c>
      <c r="E44" s="429"/>
    </row>
    <row r="45" spans="1:5" s="107" customFormat="1" ht="31.5" customHeight="1">
      <c r="A45" s="123" t="s">
        <v>250</v>
      </c>
      <c r="B45" s="99" t="s">
        <v>1138</v>
      </c>
      <c r="C45" s="96" t="s">
        <v>28</v>
      </c>
      <c r="D45" s="124">
        <v>11</v>
      </c>
      <c r="E45" s="429"/>
    </row>
    <row r="46" spans="1:5" s="107" customFormat="1" ht="31.5" customHeight="1">
      <c r="A46" s="123" t="s">
        <v>251</v>
      </c>
      <c r="B46" s="99" t="s">
        <v>1139</v>
      </c>
      <c r="C46" s="96" t="s">
        <v>28</v>
      </c>
      <c r="D46" s="124">
        <v>1</v>
      </c>
      <c r="E46" s="429"/>
    </row>
    <row r="47" spans="1:5" s="107" customFormat="1" ht="31.5" customHeight="1">
      <c r="A47" s="123" t="s">
        <v>252</v>
      </c>
      <c r="B47" s="99" t="s">
        <v>1140</v>
      </c>
      <c r="C47" s="96" t="s">
        <v>28</v>
      </c>
      <c r="D47" s="124">
        <v>2</v>
      </c>
      <c r="E47" s="429"/>
    </row>
    <row r="48" spans="1:5" s="107" customFormat="1" ht="25.5">
      <c r="A48" s="123" t="s">
        <v>253</v>
      </c>
      <c r="B48" s="99" t="s">
        <v>1134</v>
      </c>
      <c r="C48" s="96" t="s">
        <v>28</v>
      </c>
      <c r="D48" s="124">
        <v>3</v>
      </c>
      <c r="E48" s="429"/>
    </row>
    <row r="49" spans="1:5" s="107" customFormat="1" ht="25.5">
      <c r="A49" s="123" t="s">
        <v>254</v>
      </c>
      <c r="B49" s="99" t="s">
        <v>1135</v>
      </c>
      <c r="C49" s="96" t="s">
        <v>28</v>
      </c>
      <c r="D49" s="124">
        <v>24</v>
      </c>
      <c r="E49" s="429"/>
    </row>
    <row r="50" spans="1:5" s="107" customFormat="1" ht="28.5" customHeight="1">
      <c r="A50" s="123" t="s">
        <v>255</v>
      </c>
      <c r="B50" s="99" t="s">
        <v>1141</v>
      </c>
      <c r="C50" s="96" t="s">
        <v>28</v>
      </c>
      <c r="D50" s="124">
        <v>10</v>
      </c>
      <c r="E50" s="429"/>
    </row>
    <row r="51" spans="1:5" s="107" customFormat="1" ht="28.5" customHeight="1">
      <c r="A51" s="123" t="s">
        <v>256</v>
      </c>
      <c r="B51" s="99" t="s">
        <v>1142</v>
      </c>
      <c r="C51" s="96" t="s">
        <v>28</v>
      </c>
      <c r="D51" s="124">
        <v>3</v>
      </c>
      <c r="E51" s="429"/>
    </row>
    <row r="52" spans="1:5" s="107" customFormat="1" ht="28.5" customHeight="1">
      <c r="A52" s="123" t="s">
        <v>257</v>
      </c>
      <c r="B52" s="99" t="s">
        <v>1143</v>
      </c>
      <c r="C52" s="96" t="s">
        <v>28</v>
      </c>
      <c r="D52" s="124">
        <v>4</v>
      </c>
      <c r="E52" s="429"/>
    </row>
    <row r="53" spans="1:5" s="108" customFormat="1" ht="26.25" customHeight="1">
      <c r="A53" s="123" t="s">
        <v>258</v>
      </c>
      <c r="B53" s="99" t="s">
        <v>1144</v>
      </c>
      <c r="C53" s="96" t="s">
        <v>28</v>
      </c>
      <c r="D53" s="124">
        <v>4</v>
      </c>
      <c r="E53" s="362"/>
    </row>
    <row r="54" spans="1:5" s="108" customFormat="1" ht="26.25" customHeight="1">
      <c r="A54" s="123" t="s">
        <v>259</v>
      </c>
      <c r="B54" s="99" t="s">
        <v>1287</v>
      </c>
      <c r="C54" s="96" t="s">
        <v>28</v>
      </c>
      <c r="D54" s="124">
        <v>1</v>
      </c>
      <c r="E54" s="362"/>
    </row>
    <row r="55" spans="1:5" s="108" customFormat="1" ht="15.75" customHeight="1">
      <c r="A55" s="123"/>
      <c r="B55" s="166" t="s">
        <v>281</v>
      </c>
      <c r="C55" s="96"/>
      <c r="D55" s="124"/>
      <c r="E55" s="362"/>
    </row>
    <row r="56" spans="1:5" s="108" customFormat="1" ht="26.25" customHeight="1">
      <c r="A56" s="123" t="s">
        <v>260</v>
      </c>
      <c r="B56" s="149" t="s">
        <v>592</v>
      </c>
      <c r="C56" s="36" t="s">
        <v>354</v>
      </c>
      <c r="D56" s="124">
        <v>3840</v>
      </c>
      <c r="E56" s="362"/>
    </row>
    <row r="57" spans="1:5" s="108" customFormat="1" ht="26.25" customHeight="1">
      <c r="A57" s="123" t="s">
        <v>261</v>
      </c>
      <c r="B57" s="149" t="s">
        <v>593</v>
      </c>
      <c r="C57" s="36" t="s">
        <v>354</v>
      </c>
      <c r="D57" s="124">
        <v>192.2</v>
      </c>
      <c r="E57" s="362"/>
    </row>
    <row r="58" spans="1:5" s="108" customFormat="1" ht="41.25" customHeight="1">
      <c r="A58" s="123" t="s">
        <v>1185</v>
      </c>
      <c r="B58" s="149" t="s">
        <v>1263</v>
      </c>
      <c r="C58" s="36" t="s">
        <v>354</v>
      </c>
      <c r="D58" s="124">
        <v>766.9</v>
      </c>
      <c r="E58" s="362"/>
    </row>
    <row r="59" spans="1:5" s="108" customFormat="1" ht="26.25" customHeight="1">
      <c r="A59" s="123" t="s">
        <v>1186</v>
      </c>
      <c r="B59" s="149" t="s">
        <v>596</v>
      </c>
      <c r="C59" s="36" t="s">
        <v>354</v>
      </c>
      <c r="D59" s="124">
        <v>3182.2</v>
      </c>
      <c r="E59" s="362"/>
    </row>
    <row r="60" spans="1:5" s="108" customFormat="1" ht="16.5" customHeight="1">
      <c r="A60" s="123"/>
      <c r="B60" s="166" t="s">
        <v>1261</v>
      </c>
      <c r="C60" s="96"/>
      <c r="D60" s="124"/>
      <c r="E60" s="362"/>
    </row>
    <row r="61" spans="1:5" s="107" customFormat="1" ht="47.25" customHeight="1">
      <c r="A61" s="123" t="s">
        <v>1187</v>
      </c>
      <c r="B61" s="99" t="s">
        <v>1145</v>
      </c>
      <c r="C61" s="96" t="s">
        <v>28</v>
      </c>
      <c r="D61" s="40">
        <v>1</v>
      </c>
      <c r="E61" s="429"/>
    </row>
    <row r="62" spans="1:5" s="107" customFormat="1" ht="24.75" customHeight="1">
      <c r="A62" s="123" t="s">
        <v>1188</v>
      </c>
      <c r="B62" s="332" t="s">
        <v>264</v>
      </c>
      <c r="C62" s="270" t="s">
        <v>18</v>
      </c>
      <c r="D62" s="432">
        <f>D14+D15+D16+D18+D19+D20+D21+D22+D23</f>
        <v>1098.6</v>
      </c>
      <c r="E62" s="429"/>
    </row>
    <row r="63" spans="1:5" s="107" customFormat="1" ht="21" customHeight="1">
      <c r="A63" s="123" t="s">
        <v>1262</v>
      </c>
      <c r="B63" s="332" t="s">
        <v>265</v>
      </c>
      <c r="C63" s="333" t="s">
        <v>27</v>
      </c>
      <c r="D63" s="334">
        <v>1</v>
      </c>
      <c r="E63" s="429"/>
    </row>
    <row r="64" spans="1:5" s="107" customFormat="1" ht="21" customHeight="1">
      <c r="A64" s="123" t="s">
        <v>1194</v>
      </c>
      <c r="B64" s="332" t="s">
        <v>266</v>
      </c>
      <c r="C64" s="333" t="s">
        <v>27</v>
      </c>
      <c r="D64" s="334">
        <v>1</v>
      </c>
      <c r="E64" s="429"/>
    </row>
    <row r="65" spans="1:5" s="107" customFormat="1" ht="16.5" customHeight="1">
      <c r="A65" s="123" t="s">
        <v>1204</v>
      </c>
      <c r="B65" s="332" t="s">
        <v>1288</v>
      </c>
      <c r="C65" s="36" t="s">
        <v>16</v>
      </c>
      <c r="D65" s="334">
        <v>472</v>
      </c>
      <c r="E65" s="429"/>
    </row>
    <row r="66" spans="1:5" s="107" customFormat="1" ht="15" customHeight="1">
      <c r="A66" s="123"/>
      <c r="B66" s="331" t="s">
        <v>1209</v>
      </c>
      <c r="C66" s="96"/>
      <c r="D66" s="40"/>
      <c r="E66" s="429"/>
    </row>
    <row r="67" spans="1:5" s="107" customFormat="1" ht="15" customHeight="1">
      <c r="A67" s="123"/>
      <c r="B67" s="160" t="s">
        <v>1124</v>
      </c>
      <c r="C67" s="96"/>
      <c r="D67" s="40"/>
      <c r="E67" s="429"/>
    </row>
    <row r="68" spans="1:5" s="107" customFormat="1" ht="15" customHeight="1">
      <c r="A68" s="123"/>
      <c r="B68" s="160" t="s">
        <v>1125</v>
      </c>
      <c r="C68" s="96"/>
      <c r="D68" s="40"/>
      <c r="E68" s="429"/>
    </row>
    <row r="69" spans="1:5" s="107" customFormat="1" ht="81" customHeight="1">
      <c r="A69" s="123" t="s">
        <v>2</v>
      </c>
      <c r="B69" s="99" t="s">
        <v>1391</v>
      </c>
      <c r="C69" s="96" t="s">
        <v>18</v>
      </c>
      <c r="D69" s="124">
        <v>9.9</v>
      </c>
      <c r="E69" s="429"/>
    </row>
    <row r="70" spans="1:5" s="107" customFormat="1" ht="81" customHeight="1">
      <c r="A70" s="123" t="s">
        <v>3</v>
      </c>
      <c r="B70" s="99" t="s">
        <v>1392</v>
      </c>
      <c r="C70" s="96" t="s">
        <v>18</v>
      </c>
      <c r="D70" s="124">
        <v>2.2</v>
      </c>
      <c r="E70" s="429"/>
    </row>
    <row r="71" spans="1:5" s="107" customFormat="1" ht="81" customHeight="1">
      <c r="A71" s="123" t="s">
        <v>4</v>
      </c>
      <c r="B71" s="99" t="s">
        <v>1393</v>
      </c>
      <c r="C71" s="96" t="s">
        <v>18</v>
      </c>
      <c r="D71" s="124">
        <v>27.6</v>
      </c>
      <c r="E71" s="429"/>
    </row>
    <row r="72" spans="1:5" s="107" customFormat="1" ht="82.5" customHeight="1">
      <c r="A72" s="123" t="s">
        <v>26</v>
      </c>
      <c r="B72" s="99" t="s">
        <v>1394</v>
      </c>
      <c r="C72" s="96" t="s">
        <v>18</v>
      </c>
      <c r="D72" s="124">
        <v>1</v>
      </c>
      <c r="E72" s="429"/>
    </row>
    <row r="73" spans="1:5" s="107" customFormat="1" ht="93.75" customHeight="1">
      <c r="A73" s="123" t="s">
        <v>15</v>
      </c>
      <c r="B73" s="99" t="s">
        <v>1395</v>
      </c>
      <c r="C73" s="96" t="s">
        <v>18</v>
      </c>
      <c r="D73" s="124">
        <v>12.6</v>
      </c>
      <c r="E73" s="429"/>
    </row>
    <row r="74" spans="1:5" s="107" customFormat="1" ht="66.75" customHeight="1">
      <c r="A74" s="123" t="s">
        <v>221</v>
      </c>
      <c r="B74" s="99" t="s">
        <v>1289</v>
      </c>
      <c r="C74" s="96" t="s">
        <v>28</v>
      </c>
      <c r="D74" s="124">
        <v>2</v>
      </c>
      <c r="E74" s="429"/>
    </row>
    <row r="75" spans="1:5" s="107" customFormat="1" ht="33.75" customHeight="1">
      <c r="A75" s="123" t="s">
        <v>225</v>
      </c>
      <c r="B75" s="99" t="s">
        <v>1161</v>
      </c>
      <c r="C75" s="96" t="s">
        <v>28</v>
      </c>
      <c r="D75" s="124">
        <v>1</v>
      </c>
      <c r="E75" s="429"/>
    </row>
    <row r="76" spans="1:5" s="107" customFormat="1" ht="33.75" customHeight="1">
      <c r="A76" s="123" t="s">
        <v>226</v>
      </c>
      <c r="B76" s="99" t="s">
        <v>1162</v>
      </c>
      <c r="C76" s="96" t="s">
        <v>28</v>
      </c>
      <c r="D76" s="124">
        <v>2</v>
      </c>
      <c r="E76" s="429"/>
    </row>
    <row r="77" spans="1:5" s="107" customFormat="1" ht="33.75" customHeight="1">
      <c r="A77" s="123" t="s">
        <v>222</v>
      </c>
      <c r="B77" s="99" t="s">
        <v>1160</v>
      </c>
      <c r="C77" s="96" t="s">
        <v>28</v>
      </c>
      <c r="D77" s="124">
        <v>3</v>
      </c>
      <c r="E77" s="429"/>
    </row>
    <row r="78" spans="1:5" s="107" customFormat="1" ht="33.75" customHeight="1">
      <c r="A78" s="123" t="s">
        <v>227</v>
      </c>
      <c r="B78" s="99" t="s">
        <v>1163</v>
      </c>
      <c r="C78" s="96" t="s">
        <v>28</v>
      </c>
      <c r="D78" s="124">
        <v>3</v>
      </c>
      <c r="E78" s="429"/>
    </row>
    <row r="79" spans="1:5" s="107" customFormat="1" ht="36" customHeight="1">
      <c r="A79" s="123" t="s">
        <v>228</v>
      </c>
      <c r="B79" s="99" t="s">
        <v>1164</v>
      </c>
      <c r="C79" s="96" t="s">
        <v>28</v>
      </c>
      <c r="D79" s="124">
        <v>1</v>
      </c>
      <c r="E79" s="429"/>
    </row>
    <row r="80" spans="1:5" s="107" customFormat="1" ht="36" customHeight="1">
      <c r="A80" s="123" t="s">
        <v>229</v>
      </c>
      <c r="B80" s="99" t="s">
        <v>1165</v>
      </c>
      <c r="C80" s="96" t="s">
        <v>28</v>
      </c>
      <c r="D80" s="124">
        <v>1</v>
      </c>
      <c r="E80" s="429"/>
    </row>
    <row r="81" spans="1:5" s="107" customFormat="1" ht="36" customHeight="1">
      <c r="A81" s="123" t="s">
        <v>230</v>
      </c>
      <c r="B81" s="99" t="s">
        <v>1166</v>
      </c>
      <c r="C81" s="96" t="s">
        <v>28</v>
      </c>
      <c r="D81" s="124">
        <v>4</v>
      </c>
      <c r="E81" s="429"/>
    </row>
    <row r="82" spans="1:5" s="107" customFormat="1" ht="36.75" customHeight="1">
      <c r="A82" s="123" t="s">
        <v>231</v>
      </c>
      <c r="B82" s="99" t="s">
        <v>1167</v>
      </c>
      <c r="C82" s="96" t="s">
        <v>28</v>
      </c>
      <c r="D82" s="124">
        <v>1</v>
      </c>
      <c r="E82" s="429"/>
    </row>
    <row r="83" spans="1:5" s="107" customFormat="1" ht="36.75" customHeight="1">
      <c r="A83" s="123" t="s">
        <v>232</v>
      </c>
      <c r="B83" s="99" t="s">
        <v>1168</v>
      </c>
      <c r="C83" s="96" t="s">
        <v>28</v>
      </c>
      <c r="D83" s="124">
        <v>1</v>
      </c>
      <c r="E83" s="429"/>
    </row>
    <row r="84" spans="1:5" s="107" customFormat="1" ht="36.75" customHeight="1">
      <c r="A84" s="123" t="s">
        <v>233</v>
      </c>
      <c r="B84" s="99" t="s">
        <v>1169</v>
      </c>
      <c r="C84" s="96" t="s">
        <v>28</v>
      </c>
      <c r="D84" s="124">
        <v>1</v>
      </c>
      <c r="E84" s="429"/>
    </row>
    <row r="85" spans="1:5" s="107" customFormat="1" ht="36.75" customHeight="1">
      <c r="A85" s="123" t="s">
        <v>234</v>
      </c>
      <c r="B85" s="431" t="s">
        <v>1170</v>
      </c>
      <c r="C85" s="96" t="s">
        <v>28</v>
      </c>
      <c r="D85" s="124">
        <v>1</v>
      </c>
      <c r="E85" s="429"/>
    </row>
    <row r="86" spans="1:5" s="107" customFormat="1" ht="36.75" customHeight="1">
      <c r="A86" s="123" t="s">
        <v>235</v>
      </c>
      <c r="B86" s="431" t="s">
        <v>1171</v>
      </c>
      <c r="C86" s="96" t="s">
        <v>28</v>
      </c>
      <c r="D86" s="124">
        <v>1</v>
      </c>
      <c r="E86" s="429"/>
    </row>
    <row r="87" spans="1:5" s="107" customFormat="1" ht="36.75" customHeight="1">
      <c r="A87" s="123" t="s">
        <v>236</v>
      </c>
      <c r="B87" s="431" t="s">
        <v>1290</v>
      </c>
      <c r="C87" s="96" t="s">
        <v>28</v>
      </c>
      <c r="D87" s="124">
        <v>2</v>
      </c>
      <c r="E87" s="429"/>
    </row>
    <row r="88" spans="1:5" s="107" customFormat="1" ht="32.25" customHeight="1">
      <c r="A88" s="123" t="s">
        <v>237</v>
      </c>
      <c r="B88" s="99" t="s">
        <v>1173</v>
      </c>
      <c r="C88" s="96" t="s">
        <v>28</v>
      </c>
      <c r="D88" s="360">
        <v>1</v>
      </c>
      <c r="E88" s="429"/>
    </row>
    <row r="89" spans="1:5" s="107" customFormat="1" ht="37.5" customHeight="1">
      <c r="A89" s="123" t="s">
        <v>238</v>
      </c>
      <c r="B89" s="99" t="s">
        <v>1172</v>
      </c>
      <c r="C89" s="96" t="s">
        <v>28</v>
      </c>
      <c r="D89" s="360">
        <v>2</v>
      </c>
      <c r="E89" s="429"/>
    </row>
    <row r="90" spans="1:5" s="107" customFormat="1" ht="32.25" customHeight="1">
      <c r="A90" s="123" t="s">
        <v>239</v>
      </c>
      <c r="B90" s="431" t="s">
        <v>1174</v>
      </c>
      <c r="C90" s="96" t="s">
        <v>28</v>
      </c>
      <c r="D90" s="124">
        <v>1</v>
      </c>
      <c r="E90" s="429"/>
    </row>
    <row r="91" spans="1:5" s="107" customFormat="1" ht="32.25" customHeight="1">
      <c r="A91" s="123" t="s">
        <v>240</v>
      </c>
      <c r="B91" s="431" t="s">
        <v>1175</v>
      </c>
      <c r="C91" s="96" t="s">
        <v>28</v>
      </c>
      <c r="D91" s="124">
        <v>1</v>
      </c>
      <c r="E91" s="429"/>
    </row>
    <row r="92" spans="1:5" s="107" customFormat="1" ht="36.75" customHeight="1">
      <c r="A92" s="123" t="s">
        <v>241</v>
      </c>
      <c r="B92" s="99" t="s">
        <v>1176</v>
      </c>
      <c r="C92" s="96" t="s">
        <v>28</v>
      </c>
      <c r="D92" s="124">
        <v>1</v>
      </c>
      <c r="E92" s="429"/>
    </row>
    <row r="93" spans="1:5" s="107" customFormat="1" ht="36.75" customHeight="1">
      <c r="A93" s="123" t="s">
        <v>243</v>
      </c>
      <c r="B93" s="99" t="s">
        <v>1177</v>
      </c>
      <c r="C93" s="96" t="s">
        <v>28</v>
      </c>
      <c r="D93" s="124">
        <v>2</v>
      </c>
      <c r="E93" s="429"/>
    </row>
    <row r="94" spans="1:5" s="107" customFormat="1" ht="36.75" customHeight="1">
      <c r="A94" s="123" t="s">
        <v>244</v>
      </c>
      <c r="B94" s="99" t="s">
        <v>1179</v>
      </c>
      <c r="C94" s="96" t="s">
        <v>28</v>
      </c>
      <c r="D94" s="124">
        <v>1</v>
      </c>
      <c r="E94" s="429"/>
    </row>
    <row r="95" spans="1:5" s="107" customFormat="1" ht="36.75" customHeight="1">
      <c r="A95" s="123" t="s">
        <v>245</v>
      </c>
      <c r="B95" s="99" t="s">
        <v>1180</v>
      </c>
      <c r="C95" s="96" t="s">
        <v>28</v>
      </c>
      <c r="D95" s="124">
        <v>1</v>
      </c>
      <c r="E95" s="429"/>
    </row>
    <row r="96" spans="1:5" s="107" customFormat="1" ht="36.75" customHeight="1">
      <c r="A96" s="123" t="s">
        <v>246</v>
      </c>
      <c r="B96" s="99" t="s">
        <v>1181</v>
      </c>
      <c r="C96" s="96" t="s">
        <v>28</v>
      </c>
      <c r="D96" s="124">
        <v>2</v>
      </c>
      <c r="E96" s="429"/>
    </row>
    <row r="97" spans="1:5" s="107" customFormat="1" ht="36.75" customHeight="1">
      <c r="A97" s="123" t="s">
        <v>247</v>
      </c>
      <c r="B97" s="99" t="s">
        <v>1182</v>
      </c>
      <c r="C97" s="96" t="s">
        <v>28</v>
      </c>
      <c r="D97" s="124">
        <v>1</v>
      </c>
      <c r="E97" s="429"/>
    </row>
    <row r="98" spans="1:5" s="107" customFormat="1" ht="36.75" customHeight="1">
      <c r="A98" s="123" t="s">
        <v>248</v>
      </c>
      <c r="B98" s="99" t="s">
        <v>1183</v>
      </c>
      <c r="C98" s="96" t="s">
        <v>28</v>
      </c>
      <c r="D98" s="124">
        <v>1</v>
      </c>
      <c r="E98" s="429"/>
    </row>
    <row r="99" spans="1:5" s="107" customFormat="1" ht="36.75" customHeight="1">
      <c r="A99" s="123" t="s">
        <v>249</v>
      </c>
      <c r="B99" s="99" t="s">
        <v>1178</v>
      </c>
      <c r="C99" s="96" t="s">
        <v>28</v>
      </c>
      <c r="D99" s="124">
        <v>1</v>
      </c>
      <c r="E99" s="429"/>
    </row>
    <row r="100" spans="1:5" s="107" customFormat="1" ht="30.75" customHeight="1">
      <c r="A100" s="123" t="s">
        <v>250</v>
      </c>
      <c r="B100" s="99" t="s">
        <v>1146</v>
      </c>
      <c r="C100" s="96" t="s">
        <v>18</v>
      </c>
      <c r="D100" s="124">
        <v>13</v>
      </c>
      <c r="E100" s="429"/>
    </row>
    <row r="101" spans="1:5" s="107" customFormat="1" ht="30.75" customHeight="1">
      <c r="A101" s="123" t="s">
        <v>251</v>
      </c>
      <c r="B101" s="99" t="s">
        <v>1147</v>
      </c>
      <c r="C101" s="96" t="s">
        <v>18</v>
      </c>
      <c r="D101" s="124">
        <v>28</v>
      </c>
      <c r="E101" s="429"/>
    </row>
    <row r="102" spans="1:5" s="108" customFormat="1" ht="30.75" customHeight="1">
      <c r="A102" s="123" t="s">
        <v>252</v>
      </c>
      <c r="B102" s="99" t="s">
        <v>1148</v>
      </c>
      <c r="C102" s="96" t="s">
        <v>18</v>
      </c>
      <c r="D102" s="124">
        <v>14</v>
      </c>
      <c r="E102" s="362"/>
    </row>
    <row r="103" spans="1:5" s="108" customFormat="1" ht="20.25" customHeight="1">
      <c r="A103" s="123" t="s">
        <v>253</v>
      </c>
      <c r="B103" s="99" t="s">
        <v>1149</v>
      </c>
      <c r="C103" s="96" t="s">
        <v>28</v>
      </c>
      <c r="D103" s="124">
        <v>2</v>
      </c>
      <c r="E103" s="362"/>
    </row>
    <row r="104" spans="1:5" s="107" customFormat="1" ht="20.25" customHeight="1">
      <c r="A104" s="123" t="s">
        <v>254</v>
      </c>
      <c r="B104" s="99" t="s">
        <v>1150</v>
      </c>
      <c r="C104" s="96" t="s">
        <v>28</v>
      </c>
      <c r="D104" s="124">
        <v>3</v>
      </c>
      <c r="E104" s="429"/>
    </row>
    <row r="105" spans="1:5" s="107" customFormat="1" ht="84" customHeight="1">
      <c r="A105" s="123" t="s">
        <v>255</v>
      </c>
      <c r="B105" s="99" t="s">
        <v>1297</v>
      </c>
      <c r="C105" s="96" t="s">
        <v>18</v>
      </c>
      <c r="D105" s="124">
        <v>12.6</v>
      </c>
      <c r="E105" s="429"/>
    </row>
    <row r="106" spans="1:5" s="107" customFormat="1" ht="32.25" customHeight="1">
      <c r="A106" s="123" t="s">
        <v>256</v>
      </c>
      <c r="B106" s="99" t="s">
        <v>1184</v>
      </c>
      <c r="C106" s="96" t="s">
        <v>28</v>
      </c>
      <c r="D106" s="124">
        <v>1</v>
      </c>
      <c r="E106" s="429"/>
    </row>
    <row r="107" spans="1:5" s="107" customFormat="1" ht="32.25" customHeight="1">
      <c r="A107" s="123" t="s">
        <v>257</v>
      </c>
      <c r="B107" s="99" t="s">
        <v>1141</v>
      </c>
      <c r="C107" s="96" t="s">
        <v>28</v>
      </c>
      <c r="D107" s="124">
        <v>1</v>
      </c>
      <c r="E107" s="429"/>
    </row>
    <row r="108" spans="1:5" s="107" customFormat="1" ht="32.25" customHeight="1">
      <c r="A108" s="123" t="s">
        <v>258</v>
      </c>
      <c r="B108" s="99" t="s">
        <v>1143</v>
      </c>
      <c r="C108" s="96" t="s">
        <v>28</v>
      </c>
      <c r="D108" s="124">
        <v>3</v>
      </c>
      <c r="E108" s="429"/>
    </row>
    <row r="109" spans="1:5" s="107" customFormat="1" ht="30.75" customHeight="1">
      <c r="A109" s="123" t="s">
        <v>259</v>
      </c>
      <c r="B109" s="99" t="s">
        <v>1134</v>
      </c>
      <c r="C109" s="96" t="s">
        <v>28</v>
      </c>
      <c r="D109" s="124">
        <v>2</v>
      </c>
      <c r="E109" s="429"/>
    </row>
    <row r="110" spans="1:5" s="107" customFormat="1" ht="27.75" customHeight="1">
      <c r="A110" s="123" t="s">
        <v>260</v>
      </c>
      <c r="B110" s="99" t="s">
        <v>1142</v>
      </c>
      <c r="C110" s="96" t="s">
        <v>28</v>
      </c>
      <c r="D110" s="124">
        <v>3</v>
      </c>
      <c r="E110" s="429"/>
    </row>
    <row r="111" spans="1:5" s="107" customFormat="1" ht="44.25" customHeight="1">
      <c r="A111" s="123" t="s">
        <v>261</v>
      </c>
      <c r="B111" s="99" t="s">
        <v>1190</v>
      </c>
      <c r="C111" s="96" t="s">
        <v>28</v>
      </c>
      <c r="D111" s="124">
        <v>1</v>
      </c>
      <c r="E111" s="429"/>
    </row>
    <row r="112" spans="1:5" s="107" customFormat="1" ht="44.25" customHeight="1">
      <c r="A112" s="123" t="s">
        <v>1185</v>
      </c>
      <c r="B112" s="99" t="s">
        <v>1191</v>
      </c>
      <c r="C112" s="96" t="s">
        <v>28</v>
      </c>
      <c r="D112" s="124">
        <v>3</v>
      </c>
      <c r="E112" s="429"/>
    </row>
    <row r="113" spans="1:5" s="107" customFormat="1" ht="44.25" customHeight="1">
      <c r="A113" s="123" t="s">
        <v>1186</v>
      </c>
      <c r="B113" s="99" t="s">
        <v>1192</v>
      </c>
      <c r="C113" s="96" t="s">
        <v>28</v>
      </c>
      <c r="D113" s="124">
        <v>1</v>
      </c>
      <c r="E113" s="429"/>
    </row>
    <row r="114" spans="1:5" s="107" customFormat="1" ht="44.25" customHeight="1">
      <c r="A114" s="123" t="s">
        <v>1187</v>
      </c>
      <c r="B114" s="99" t="s">
        <v>1193</v>
      </c>
      <c r="C114" s="96" t="s">
        <v>28</v>
      </c>
      <c r="D114" s="124">
        <v>1</v>
      </c>
      <c r="E114" s="429"/>
    </row>
    <row r="115" spans="1:5" s="107" customFormat="1" ht="44.25" customHeight="1">
      <c r="A115" s="123" t="s">
        <v>1188</v>
      </c>
      <c r="B115" s="99" t="s">
        <v>1210</v>
      </c>
      <c r="C115" s="96" t="s">
        <v>28</v>
      </c>
      <c r="D115" s="124">
        <v>1</v>
      </c>
      <c r="E115" s="429"/>
    </row>
    <row r="116" spans="1:5" s="107" customFormat="1" ht="44.25" customHeight="1">
      <c r="A116" s="123" t="s">
        <v>1189</v>
      </c>
      <c r="B116" s="99" t="s">
        <v>1211</v>
      </c>
      <c r="C116" s="96" t="s">
        <v>28</v>
      </c>
      <c r="D116" s="124">
        <v>1</v>
      </c>
      <c r="E116" s="429"/>
    </row>
    <row r="117" spans="1:5" s="107" customFormat="1" ht="15.75" customHeight="1">
      <c r="A117" s="123"/>
      <c r="B117" s="166" t="s">
        <v>281</v>
      </c>
      <c r="C117" s="96"/>
      <c r="D117" s="124"/>
      <c r="E117" s="429"/>
    </row>
    <row r="118" spans="1:5" s="107" customFormat="1" ht="29.25" customHeight="1">
      <c r="A118" s="123" t="s">
        <v>1194</v>
      </c>
      <c r="B118" s="149" t="s">
        <v>592</v>
      </c>
      <c r="C118" s="36" t="s">
        <v>354</v>
      </c>
      <c r="D118" s="124">
        <v>140</v>
      </c>
      <c r="E118" s="429"/>
    </row>
    <row r="119" spans="1:5" s="107" customFormat="1" ht="29.25" customHeight="1">
      <c r="A119" s="123" t="s">
        <v>1212</v>
      </c>
      <c r="B119" s="149" t="s">
        <v>593</v>
      </c>
      <c r="C119" s="36" t="s">
        <v>354</v>
      </c>
      <c r="D119" s="124">
        <v>7</v>
      </c>
      <c r="E119" s="429"/>
    </row>
    <row r="120" spans="1:5" s="107" customFormat="1" ht="45.75" customHeight="1">
      <c r="A120" s="123" t="s">
        <v>1213</v>
      </c>
      <c r="B120" s="149" t="s">
        <v>1263</v>
      </c>
      <c r="C120" s="36" t="s">
        <v>354</v>
      </c>
      <c r="D120" s="124">
        <v>26.1</v>
      </c>
      <c r="E120" s="429"/>
    </row>
    <row r="121" spans="1:5" s="107" customFormat="1" ht="29.25" customHeight="1">
      <c r="A121" s="123" t="s">
        <v>1291</v>
      </c>
      <c r="B121" s="149" t="s">
        <v>596</v>
      </c>
      <c r="C121" s="36" t="s">
        <v>354</v>
      </c>
      <c r="D121" s="124">
        <v>119</v>
      </c>
      <c r="E121" s="429"/>
    </row>
    <row r="122" spans="1:5" s="107" customFormat="1" ht="21.75" customHeight="1">
      <c r="A122" s="123"/>
      <c r="B122" s="166" t="s">
        <v>1261</v>
      </c>
      <c r="C122" s="96"/>
      <c r="D122" s="124"/>
      <c r="E122" s="429"/>
    </row>
    <row r="123" spans="1:5" s="107" customFormat="1" ht="29.25" customHeight="1">
      <c r="A123" s="123" t="s">
        <v>1292</v>
      </c>
      <c r="B123" s="99" t="s">
        <v>264</v>
      </c>
      <c r="C123" s="359" t="s">
        <v>18</v>
      </c>
      <c r="D123" s="360">
        <f>D69+D70+D71+D72+D73</f>
        <v>53.300000000000004</v>
      </c>
      <c r="E123" s="429"/>
    </row>
    <row r="124" spans="1:5" s="107" customFormat="1" ht="20.25" customHeight="1">
      <c r="A124" s="123" t="s">
        <v>1293</v>
      </c>
      <c r="B124" s="99" t="s">
        <v>265</v>
      </c>
      <c r="C124" s="96" t="s">
        <v>27</v>
      </c>
      <c r="D124" s="100">
        <v>1</v>
      </c>
      <c r="E124" s="429"/>
    </row>
    <row r="125" spans="1:5" s="107" customFormat="1" ht="20.25" customHeight="1">
      <c r="A125" s="123" t="s">
        <v>1294</v>
      </c>
      <c r="B125" s="99" t="s">
        <v>266</v>
      </c>
      <c r="C125" s="96" t="s">
        <v>27</v>
      </c>
      <c r="D125" s="100">
        <v>1</v>
      </c>
      <c r="E125" s="429"/>
    </row>
    <row r="126" spans="1:5" s="107" customFormat="1" ht="28.5" customHeight="1">
      <c r="A126" s="123" t="s">
        <v>1295</v>
      </c>
      <c r="B126" s="336" t="s">
        <v>1206</v>
      </c>
      <c r="C126" s="96" t="s">
        <v>18</v>
      </c>
      <c r="D126" s="124">
        <f>D123</f>
        <v>53.300000000000004</v>
      </c>
      <c r="E126" s="429"/>
    </row>
    <row r="127" spans="1:5" s="107" customFormat="1" ht="20.25" customHeight="1">
      <c r="A127" s="123"/>
      <c r="B127" s="433" t="s">
        <v>1158</v>
      </c>
      <c r="C127" s="96"/>
      <c r="D127" s="100"/>
      <c r="E127" s="429"/>
    </row>
    <row r="128" spans="1:5" s="107" customFormat="1" ht="21.75" customHeight="1">
      <c r="A128" s="123" t="s">
        <v>1296</v>
      </c>
      <c r="B128" s="147" t="s">
        <v>1159</v>
      </c>
      <c r="C128" s="184" t="s">
        <v>18</v>
      </c>
      <c r="D128" s="283">
        <v>10</v>
      </c>
      <c r="E128" s="429"/>
    </row>
    <row r="129" spans="1:5" s="107" customFormat="1" ht="32.25" customHeight="1">
      <c r="A129" s="123" t="s">
        <v>1252</v>
      </c>
      <c r="B129" s="99" t="s">
        <v>1157</v>
      </c>
      <c r="C129" s="96" t="s">
        <v>14</v>
      </c>
      <c r="D129" s="100">
        <v>1</v>
      </c>
      <c r="E129" s="429"/>
    </row>
    <row r="130" spans="1:5" s="107" customFormat="1" ht="12.75">
      <c r="A130" s="123"/>
      <c r="B130" s="331" t="s">
        <v>1208</v>
      </c>
      <c r="C130" s="96"/>
      <c r="D130" s="100"/>
      <c r="E130" s="429"/>
    </row>
    <row r="131" spans="1:5" s="107" customFormat="1" ht="18" customHeight="1">
      <c r="A131" s="123"/>
      <c r="B131" s="78" t="s">
        <v>1195</v>
      </c>
      <c r="C131" s="96"/>
      <c r="D131" s="100"/>
      <c r="E131" s="429"/>
    </row>
    <row r="132" spans="1:5" s="107" customFormat="1" ht="66.75" customHeight="1">
      <c r="A132" s="123" t="s">
        <v>2</v>
      </c>
      <c r="B132" s="332" t="s">
        <v>1396</v>
      </c>
      <c r="C132" s="333" t="s">
        <v>18</v>
      </c>
      <c r="D132" s="434">
        <v>14.8</v>
      </c>
      <c r="E132" s="429"/>
    </row>
    <row r="133" spans="1:5" s="107" customFormat="1" ht="66.75" customHeight="1">
      <c r="A133" s="123" t="s">
        <v>3</v>
      </c>
      <c r="B133" s="332" t="s">
        <v>1397</v>
      </c>
      <c r="C133" s="333" t="s">
        <v>18</v>
      </c>
      <c r="D133" s="100">
        <v>29.6</v>
      </c>
      <c r="E133" s="429"/>
    </row>
    <row r="134" spans="1:5" s="107" customFormat="1" ht="66.75" customHeight="1">
      <c r="A134" s="123" t="s">
        <v>4</v>
      </c>
      <c r="B134" s="332" t="s">
        <v>1398</v>
      </c>
      <c r="C134" s="333" t="s">
        <v>18</v>
      </c>
      <c r="D134" s="434">
        <v>14.5</v>
      </c>
      <c r="E134" s="429"/>
    </row>
    <row r="135" spans="1:5" s="107" customFormat="1" ht="66.75" customHeight="1">
      <c r="A135" s="123" t="s">
        <v>26</v>
      </c>
      <c r="B135" s="332" t="s">
        <v>1399</v>
      </c>
      <c r="C135" s="333" t="s">
        <v>18</v>
      </c>
      <c r="D135" s="100">
        <v>18.9</v>
      </c>
      <c r="E135" s="429"/>
    </row>
    <row r="136" spans="1:5" s="107" customFormat="1" ht="63.75">
      <c r="A136" s="123" t="s">
        <v>15</v>
      </c>
      <c r="B136" s="431" t="s">
        <v>1196</v>
      </c>
      <c r="C136" s="96" t="s">
        <v>28</v>
      </c>
      <c r="D136" s="100">
        <v>1</v>
      </c>
      <c r="E136" s="429"/>
    </row>
    <row r="137" spans="1:5" s="107" customFormat="1" ht="69" customHeight="1">
      <c r="A137" s="123" t="s">
        <v>221</v>
      </c>
      <c r="B137" s="431" t="s">
        <v>1198</v>
      </c>
      <c r="C137" s="96" t="s">
        <v>28</v>
      </c>
      <c r="D137" s="100">
        <v>1</v>
      </c>
      <c r="E137" s="429"/>
    </row>
    <row r="138" spans="1:5" s="107" customFormat="1" ht="63.75">
      <c r="A138" s="123" t="s">
        <v>225</v>
      </c>
      <c r="B138" s="431" t="s">
        <v>1197</v>
      </c>
      <c r="C138" s="96" t="s">
        <v>28</v>
      </c>
      <c r="D138" s="100">
        <v>1</v>
      </c>
      <c r="E138" s="429"/>
    </row>
    <row r="139" spans="1:5" s="107" customFormat="1" ht="41.25" customHeight="1">
      <c r="A139" s="123" t="s">
        <v>226</v>
      </c>
      <c r="B139" s="332" t="s">
        <v>1199</v>
      </c>
      <c r="C139" s="333" t="s">
        <v>28</v>
      </c>
      <c r="D139" s="100">
        <v>1</v>
      </c>
      <c r="E139" s="429"/>
    </row>
    <row r="140" spans="1:5" s="107" customFormat="1" ht="41.25" customHeight="1">
      <c r="A140" s="123" t="s">
        <v>222</v>
      </c>
      <c r="B140" s="332" t="s">
        <v>1200</v>
      </c>
      <c r="C140" s="333" t="s">
        <v>28</v>
      </c>
      <c r="D140" s="100">
        <v>1</v>
      </c>
      <c r="E140" s="429"/>
    </row>
    <row r="141" spans="1:5" s="107" customFormat="1" ht="41.25" customHeight="1">
      <c r="A141" s="123" t="s">
        <v>227</v>
      </c>
      <c r="B141" s="332" t="s">
        <v>1201</v>
      </c>
      <c r="C141" s="333" t="s">
        <v>28</v>
      </c>
      <c r="D141" s="100">
        <v>1</v>
      </c>
      <c r="E141" s="429"/>
    </row>
    <row r="142" spans="1:5" s="107" customFormat="1" ht="25.5">
      <c r="A142" s="123" t="s">
        <v>228</v>
      </c>
      <c r="B142" s="99" t="s">
        <v>1184</v>
      </c>
      <c r="C142" s="96" t="s">
        <v>28</v>
      </c>
      <c r="D142" s="100">
        <v>3</v>
      </c>
      <c r="E142" s="429"/>
    </row>
    <row r="143" spans="1:5" s="107" customFormat="1" ht="25.5">
      <c r="A143" s="123" t="s">
        <v>229</v>
      </c>
      <c r="B143" s="99" t="s">
        <v>1141</v>
      </c>
      <c r="C143" s="96" t="s">
        <v>28</v>
      </c>
      <c r="D143" s="100">
        <v>1</v>
      </c>
      <c r="E143" s="429"/>
    </row>
    <row r="144" spans="1:5" s="107" customFormat="1" ht="25.5">
      <c r="A144" s="123" t="s">
        <v>230</v>
      </c>
      <c r="B144" s="99" t="s">
        <v>1143</v>
      </c>
      <c r="C144" s="96" t="s">
        <v>28</v>
      </c>
      <c r="D144" s="100">
        <v>1</v>
      </c>
      <c r="E144" s="429"/>
    </row>
    <row r="145" spans="1:5" s="107" customFormat="1" ht="25.5">
      <c r="A145" s="123" t="s">
        <v>231</v>
      </c>
      <c r="B145" s="99" t="s">
        <v>1202</v>
      </c>
      <c r="C145" s="96" t="s">
        <v>28</v>
      </c>
      <c r="D145" s="100">
        <v>1</v>
      </c>
      <c r="E145" s="429"/>
    </row>
    <row r="146" spans="1:5" s="107" customFormat="1" ht="12.75">
      <c r="A146" s="123"/>
      <c r="B146" s="166" t="s">
        <v>281</v>
      </c>
      <c r="C146" s="96"/>
      <c r="D146" s="124"/>
      <c r="E146" s="429"/>
    </row>
    <row r="147" spans="1:5" s="107" customFormat="1" ht="25.5">
      <c r="A147" s="123"/>
      <c r="B147" s="149" t="s">
        <v>592</v>
      </c>
      <c r="C147" s="36" t="s">
        <v>354</v>
      </c>
      <c r="D147" s="124">
        <v>328.5</v>
      </c>
      <c r="E147" s="429"/>
    </row>
    <row r="148" spans="1:5" s="107" customFormat="1" ht="25.5">
      <c r="A148" s="123"/>
      <c r="B148" s="149" t="s">
        <v>593</v>
      </c>
      <c r="C148" s="36" t="s">
        <v>354</v>
      </c>
      <c r="D148" s="124">
        <v>16.4</v>
      </c>
      <c r="E148" s="429"/>
    </row>
    <row r="149" spans="1:5" s="107" customFormat="1" ht="38.25">
      <c r="A149" s="123"/>
      <c r="B149" s="149" t="s">
        <v>1263</v>
      </c>
      <c r="C149" s="36" t="s">
        <v>354</v>
      </c>
      <c r="D149" s="124">
        <v>51.9</v>
      </c>
      <c r="E149" s="429"/>
    </row>
    <row r="150" spans="1:5" s="107" customFormat="1" ht="25.5">
      <c r="A150" s="123"/>
      <c r="B150" s="149" t="s">
        <v>596</v>
      </c>
      <c r="C150" s="36" t="s">
        <v>354</v>
      </c>
      <c r="D150" s="124">
        <v>288.3</v>
      </c>
      <c r="E150" s="429"/>
    </row>
    <row r="151" spans="1:5" s="107" customFormat="1" ht="12.75">
      <c r="A151" s="123"/>
      <c r="B151" s="166" t="s">
        <v>1261</v>
      </c>
      <c r="C151" s="96"/>
      <c r="D151" s="124"/>
      <c r="E151" s="429"/>
    </row>
    <row r="152" spans="1:5" s="107" customFormat="1" ht="25.5">
      <c r="A152" s="123" t="s">
        <v>232</v>
      </c>
      <c r="B152" s="99" t="s">
        <v>1203</v>
      </c>
      <c r="C152" s="96" t="s">
        <v>18</v>
      </c>
      <c r="D152" s="124">
        <v>72.1</v>
      </c>
      <c r="E152" s="429"/>
    </row>
    <row r="153" spans="1:5" s="107" customFormat="1" ht="16.5" customHeight="1">
      <c r="A153" s="123" t="s">
        <v>233</v>
      </c>
      <c r="B153" s="99" t="s">
        <v>1149</v>
      </c>
      <c r="C153" s="96" t="s">
        <v>28</v>
      </c>
      <c r="D153" s="100">
        <v>1</v>
      </c>
      <c r="E153" s="429"/>
    </row>
    <row r="154" spans="1:5" s="107" customFormat="1" ht="16.5" customHeight="1">
      <c r="A154" s="123" t="s">
        <v>234</v>
      </c>
      <c r="B154" s="332" t="s">
        <v>265</v>
      </c>
      <c r="C154" s="333" t="s">
        <v>27</v>
      </c>
      <c r="D154" s="334">
        <v>1</v>
      </c>
      <c r="E154" s="429"/>
    </row>
    <row r="155" spans="1:5" s="107" customFormat="1" ht="16.5" customHeight="1">
      <c r="A155" s="123" t="s">
        <v>235</v>
      </c>
      <c r="B155" s="332" t="s">
        <v>266</v>
      </c>
      <c r="C155" s="333" t="s">
        <v>27</v>
      </c>
      <c r="D155" s="334">
        <v>1</v>
      </c>
      <c r="E155" s="429"/>
    </row>
    <row r="156" spans="1:5" s="107" customFormat="1" ht="25.5">
      <c r="A156" s="123" t="s">
        <v>236</v>
      </c>
      <c r="B156" s="332" t="s">
        <v>264</v>
      </c>
      <c r="C156" s="270" t="s">
        <v>18</v>
      </c>
      <c r="D156" s="432">
        <f>D132+D133+D134+D135</f>
        <v>77.80000000000001</v>
      </c>
      <c r="E156" s="429"/>
    </row>
    <row r="157" spans="1:5" s="107" customFormat="1" ht="25.5">
      <c r="A157" s="123" t="s">
        <v>237</v>
      </c>
      <c r="B157" s="361" t="s">
        <v>1205</v>
      </c>
      <c r="C157" s="96" t="s">
        <v>18</v>
      </c>
      <c r="D157" s="124">
        <f>D156</f>
        <v>77.80000000000001</v>
      </c>
      <c r="E157" s="429"/>
    </row>
    <row r="158" spans="1:5" s="107" customFormat="1" ht="12.75">
      <c r="A158" s="123"/>
      <c r="B158" s="331" t="s">
        <v>1207</v>
      </c>
      <c r="C158" s="96"/>
      <c r="D158" s="100"/>
      <c r="E158" s="429"/>
    </row>
    <row r="159" spans="1:5" s="107" customFormat="1" ht="12.75">
      <c r="A159" s="123"/>
      <c r="B159" s="160" t="s">
        <v>1214</v>
      </c>
      <c r="C159" s="96"/>
      <c r="D159" s="100"/>
      <c r="E159" s="429"/>
    </row>
    <row r="160" spans="1:5" s="107" customFormat="1" ht="64.5" customHeight="1">
      <c r="A160" s="123" t="s">
        <v>2</v>
      </c>
      <c r="B160" s="363" t="s">
        <v>1400</v>
      </c>
      <c r="C160" s="96" t="s">
        <v>18</v>
      </c>
      <c r="D160" s="100">
        <v>16.9</v>
      </c>
      <c r="E160" s="429"/>
    </row>
    <row r="161" spans="1:5" s="107" customFormat="1" ht="64.5" customHeight="1">
      <c r="A161" s="123" t="s">
        <v>3</v>
      </c>
      <c r="B161" s="363" t="s">
        <v>1401</v>
      </c>
      <c r="C161" s="96" t="s">
        <v>18</v>
      </c>
      <c r="D161" s="100">
        <v>16</v>
      </c>
      <c r="E161" s="429"/>
    </row>
    <row r="162" spans="1:5" s="107" customFormat="1" ht="64.5" customHeight="1">
      <c r="A162" s="123" t="s">
        <v>4</v>
      </c>
      <c r="B162" s="363" t="s">
        <v>1402</v>
      </c>
      <c r="C162" s="96" t="s">
        <v>18</v>
      </c>
      <c r="D162" s="100">
        <v>152.2</v>
      </c>
      <c r="E162" s="429"/>
    </row>
    <row r="163" spans="1:5" s="107" customFormat="1" ht="64.5" customHeight="1">
      <c r="A163" s="123" t="s">
        <v>26</v>
      </c>
      <c r="B163" s="363" t="s">
        <v>1403</v>
      </c>
      <c r="C163" s="96" t="s">
        <v>18</v>
      </c>
      <c r="D163" s="100">
        <v>227.1</v>
      </c>
      <c r="E163" s="429"/>
    </row>
    <row r="164" spans="1:5" s="107" customFormat="1" ht="64.5" customHeight="1">
      <c r="A164" s="123" t="s">
        <v>15</v>
      </c>
      <c r="B164" s="363" t="s">
        <v>1404</v>
      </c>
      <c r="C164" s="96" t="s">
        <v>18</v>
      </c>
      <c r="D164" s="100">
        <v>83.7</v>
      </c>
      <c r="E164" s="429"/>
    </row>
    <row r="165" spans="1:5" s="107" customFormat="1" ht="25.5">
      <c r="A165" s="123" t="s">
        <v>221</v>
      </c>
      <c r="B165" s="99" t="s">
        <v>1215</v>
      </c>
      <c r="C165" s="96" t="s">
        <v>28</v>
      </c>
      <c r="D165" s="435">
        <v>2</v>
      </c>
      <c r="E165" s="429"/>
    </row>
    <row r="166" spans="1:5" s="107" customFormat="1" ht="25.5">
      <c r="A166" s="123" t="s">
        <v>225</v>
      </c>
      <c r="B166" s="431" t="s">
        <v>1216</v>
      </c>
      <c r="C166" s="96" t="s">
        <v>28</v>
      </c>
      <c r="D166" s="364">
        <v>1</v>
      </c>
      <c r="E166" s="429"/>
    </row>
    <row r="167" spans="1:5" s="107" customFormat="1" ht="25.5">
      <c r="A167" s="123" t="s">
        <v>226</v>
      </c>
      <c r="B167" s="431" t="s">
        <v>1217</v>
      </c>
      <c r="C167" s="96" t="s">
        <v>28</v>
      </c>
      <c r="D167" s="364">
        <v>2</v>
      </c>
      <c r="E167" s="429"/>
    </row>
    <row r="168" spans="1:5" s="107" customFormat="1" ht="25.5">
      <c r="A168" s="123" t="s">
        <v>222</v>
      </c>
      <c r="B168" s="99" t="s">
        <v>1218</v>
      </c>
      <c r="C168" s="96" t="s">
        <v>28</v>
      </c>
      <c r="D168" s="364">
        <v>2</v>
      </c>
      <c r="E168" s="429"/>
    </row>
    <row r="169" spans="1:5" s="107" customFormat="1" ht="25.5">
      <c r="A169" s="123" t="s">
        <v>227</v>
      </c>
      <c r="B169" s="99" t="s">
        <v>1219</v>
      </c>
      <c r="C169" s="96" t="s">
        <v>28</v>
      </c>
      <c r="D169" s="364">
        <v>1</v>
      </c>
      <c r="E169" s="429"/>
    </row>
    <row r="170" spans="1:5" s="107" customFormat="1" ht="25.5">
      <c r="A170" s="123" t="s">
        <v>228</v>
      </c>
      <c r="B170" s="99" t="s">
        <v>1220</v>
      </c>
      <c r="C170" s="96" t="s">
        <v>28</v>
      </c>
      <c r="D170" s="364">
        <v>1</v>
      </c>
      <c r="E170" s="429"/>
    </row>
    <row r="171" spans="1:5" s="107" customFormat="1" ht="25.5">
      <c r="A171" s="123" t="s">
        <v>229</v>
      </c>
      <c r="B171" s="99" t="s">
        <v>1221</v>
      </c>
      <c r="C171" s="96" t="s">
        <v>28</v>
      </c>
      <c r="D171" s="364">
        <v>2</v>
      </c>
      <c r="E171" s="429"/>
    </row>
    <row r="172" spans="1:5" s="107" customFormat="1" ht="25.5">
      <c r="A172" s="123" t="s">
        <v>230</v>
      </c>
      <c r="B172" s="99" t="s">
        <v>1222</v>
      </c>
      <c r="C172" s="96" t="s">
        <v>28</v>
      </c>
      <c r="D172" s="364">
        <v>6</v>
      </c>
      <c r="E172" s="429"/>
    </row>
    <row r="173" spans="1:5" s="107" customFormat="1" ht="12.75">
      <c r="A173" s="123" t="s">
        <v>231</v>
      </c>
      <c r="B173" s="99" t="s">
        <v>1223</v>
      </c>
      <c r="C173" s="96" t="s">
        <v>28</v>
      </c>
      <c r="D173" s="364">
        <v>1</v>
      </c>
      <c r="E173" s="429"/>
    </row>
    <row r="174" spans="1:5" s="107" customFormat="1" ht="12.75">
      <c r="A174" s="123" t="s">
        <v>232</v>
      </c>
      <c r="B174" s="99" t="s">
        <v>1180</v>
      </c>
      <c r="C174" s="96" t="s">
        <v>28</v>
      </c>
      <c r="D174" s="364">
        <v>1</v>
      </c>
      <c r="E174" s="429"/>
    </row>
    <row r="175" spans="1:5" s="107" customFormat="1" ht="12.75">
      <c r="A175" s="123" t="s">
        <v>233</v>
      </c>
      <c r="B175" s="99" t="s">
        <v>1224</v>
      </c>
      <c r="C175" s="96" t="s">
        <v>28</v>
      </c>
      <c r="D175" s="364">
        <v>3</v>
      </c>
      <c r="E175" s="429"/>
    </row>
    <row r="176" spans="1:5" s="107" customFormat="1" ht="12.75">
      <c r="A176" s="123" t="s">
        <v>234</v>
      </c>
      <c r="B176" s="99" t="s">
        <v>1225</v>
      </c>
      <c r="C176" s="96" t="s">
        <v>28</v>
      </c>
      <c r="D176" s="364">
        <v>2</v>
      </c>
      <c r="E176" s="429"/>
    </row>
    <row r="177" spans="1:5" s="107" customFormat="1" ht="25.5">
      <c r="A177" s="123" t="s">
        <v>235</v>
      </c>
      <c r="B177" s="99" t="s">
        <v>1226</v>
      </c>
      <c r="C177" s="96" t="s">
        <v>28</v>
      </c>
      <c r="D177" s="364">
        <v>4</v>
      </c>
      <c r="E177" s="429"/>
    </row>
    <row r="178" spans="1:5" s="107" customFormat="1" ht="25.5">
      <c r="A178" s="123" t="s">
        <v>236</v>
      </c>
      <c r="B178" s="99" t="s">
        <v>1227</v>
      </c>
      <c r="C178" s="96" t="s">
        <v>28</v>
      </c>
      <c r="D178" s="364">
        <v>1</v>
      </c>
      <c r="E178" s="429"/>
    </row>
    <row r="179" spans="1:5" s="107" customFormat="1" ht="25.5">
      <c r="A179" s="123" t="s">
        <v>237</v>
      </c>
      <c r="B179" s="99" t="s">
        <v>1134</v>
      </c>
      <c r="C179" s="96" t="s">
        <v>28</v>
      </c>
      <c r="D179" s="364">
        <v>5</v>
      </c>
      <c r="E179" s="429"/>
    </row>
    <row r="180" spans="1:5" s="107" customFormat="1" ht="25.5">
      <c r="A180" s="123" t="s">
        <v>238</v>
      </c>
      <c r="B180" s="99" t="s">
        <v>1135</v>
      </c>
      <c r="C180" s="96" t="s">
        <v>28</v>
      </c>
      <c r="D180" s="364">
        <v>18</v>
      </c>
      <c r="E180" s="429"/>
    </row>
    <row r="181" spans="1:5" s="107" customFormat="1" ht="25.5">
      <c r="A181" s="123" t="s">
        <v>239</v>
      </c>
      <c r="B181" s="99" t="s">
        <v>1142</v>
      </c>
      <c r="C181" s="96" t="s">
        <v>28</v>
      </c>
      <c r="D181" s="364">
        <v>6</v>
      </c>
      <c r="E181" s="429"/>
    </row>
    <row r="182" spans="1:5" s="107" customFormat="1" ht="25.5">
      <c r="A182" s="123" t="s">
        <v>240</v>
      </c>
      <c r="B182" s="99" t="s">
        <v>1228</v>
      </c>
      <c r="C182" s="96" t="s">
        <v>28</v>
      </c>
      <c r="D182" s="100">
        <v>6</v>
      </c>
      <c r="E182" s="429"/>
    </row>
    <row r="183" spans="1:5" s="107" customFormat="1" ht="25.5">
      <c r="A183" s="123" t="s">
        <v>241</v>
      </c>
      <c r="B183" s="99" t="s">
        <v>1229</v>
      </c>
      <c r="C183" s="96" t="s">
        <v>28</v>
      </c>
      <c r="D183" s="364">
        <v>4</v>
      </c>
      <c r="E183" s="429"/>
    </row>
    <row r="184" spans="1:5" s="107" customFormat="1" ht="25.5">
      <c r="A184" s="123" t="s">
        <v>243</v>
      </c>
      <c r="B184" s="99" t="s">
        <v>1140</v>
      </c>
      <c r="C184" s="96" t="s">
        <v>28</v>
      </c>
      <c r="D184" s="364">
        <v>6</v>
      </c>
      <c r="E184" s="429"/>
    </row>
    <row r="185" spans="1:5" s="107" customFormat="1" ht="25.5">
      <c r="A185" s="123" t="s">
        <v>244</v>
      </c>
      <c r="B185" s="99" t="s">
        <v>1141</v>
      </c>
      <c r="C185" s="96" t="s">
        <v>28</v>
      </c>
      <c r="D185" s="100">
        <v>13</v>
      </c>
      <c r="E185" s="429"/>
    </row>
    <row r="186" spans="1:5" s="107" customFormat="1" ht="25.5">
      <c r="A186" s="123" t="s">
        <v>245</v>
      </c>
      <c r="B186" s="99" t="s">
        <v>1143</v>
      </c>
      <c r="C186" s="96" t="s">
        <v>28</v>
      </c>
      <c r="D186" s="364">
        <v>5</v>
      </c>
      <c r="E186" s="429"/>
    </row>
    <row r="187" spans="1:5" s="107" customFormat="1" ht="25.5">
      <c r="A187" s="123" t="s">
        <v>246</v>
      </c>
      <c r="B187" s="99" t="s">
        <v>1144</v>
      </c>
      <c r="C187" s="96" t="s">
        <v>28</v>
      </c>
      <c r="D187" s="100">
        <v>2</v>
      </c>
      <c r="E187" s="429"/>
    </row>
    <row r="188" spans="1:5" s="107" customFormat="1" ht="38.25">
      <c r="A188" s="123" t="s">
        <v>247</v>
      </c>
      <c r="B188" s="332" t="s">
        <v>1230</v>
      </c>
      <c r="C188" s="333" t="s">
        <v>28</v>
      </c>
      <c r="D188" s="100">
        <v>1</v>
      </c>
      <c r="E188" s="429"/>
    </row>
    <row r="189" spans="1:5" s="107" customFormat="1" ht="38.25">
      <c r="A189" s="123" t="s">
        <v>248</v>
      </c>
      <c r="B189" s="332" t="s">
        <v>1231</v>
      </c>
      <c r="C189" s="333" t="s">
        <v>28</v>
      </c>
      <c r="D189" s="100">
        <v>1</v>
      </c>
      <c r="E189" s="429"/>
    </row>
    <row r="190" spans="1:5" s="107" customFormat="1" ht="38.25">
      <c r="A190" s="123" t="s">
        <v>249</v>
      </c>
      <c r="B190" s="332" t="s">
        <v>1232</v>
      </c>
      <c r="C190" s="333" t="s">
        <v>28</v>
      </c>
      <c r="D190" s="100">
        <v>1</v>
      </c>
      <c r="E190" s="429"/>
    </row>
    <row r="191" spans="1:5" s="107" customFormat="1" ht="38.25">
      <c r="A191" s="123" t="s">
        <v>250</v>
      </c>
      <c r="B191" s="332" t="s">
        <v>1233</v>
      </c>
      <c r="C191" s="333" t="s">
        <v>28</v>
      </c>
      <c r="D191" s="100">
        <v>1</v>
      </c>
      <c r="E191" s="429"/>
    </row>
    <row r="192" spans="1:5" s="107" customFormat="1" ht="38.25">
      <c r="A192" s="123" t="s">
        <v>251</v>
      </c>
      <c r="B192" s="332" t="s">
        <v>1234</v>
      </c>
      <c r="C192" s="333" t="s">
        <v>28</v>
      </c>
      <c r="D192" s="100">
        <v>1</v>
      </c>
      <c r="E192" s="429"/>
    </row>
    <row r="193" spans="1:5" s="107" customFormat="1" ht="38.25">
      <c r="A193" s="123" t="s">
        <v>252</v>
      </c>
      <c r="B193" s="332" t="s">
        <v>1235</v>
      </c>
      <c r="C193" s="333" t="s">
        <v>28</v>
      </c>
      <c r="D193" s="100">
        <v>1</v>
      </c>
      <c r="E193" s="429"/>
    </row>
    <row r="194" spans="1:5" s="107" customFormat="1" ht="38.25">
      <c r="A194" s="123" t="s">
        <v>253</v>
      </c>
      <c r="B194" s="332" t="s">
        <v>1236</v>
      </c>
      <c r="C194" s="333" t="s">
        <v>28</v>
      </c>
      <c r="D194" s="100">
        <v>1</v>
      </c>
      <c r="E194" s="429"/>
    </row>
    <row r="195" spans="1:5" s="107" customFormat="1" ht="39" customHeight="1">
      <c r="A195" s="123" t="s">
        <v>254</v>
      </c>
      <c r="B195" s="332" t="s">
        <v>1237</v>
      </c>
      <c r="C195" s="333" t="s">
        <v>28</v>
      </c>
      <c r="D195" s="100">
        <v>1</v>
      </c>
      <c r="E195" s="429"/>
    </row>
    <row r="196" spans="1:5" s="107" customFormat="1" ht="38.25">
      <c r="A196" s="123" t="s">
        <v>255</v>
      </c>
      <c r="B196" s="332" t="s">
        <v>1230</v>
      </c>
      <c r="C196" s="333" t="s">
        <v>28</v>
      </c>
      <c r="D196" s="100">
        <v>1</v>
      </c>
      <c r="E196" s="429"/>
    </row>
    <row r="197" spans="1:5" s="107" customFormat="1" ht="12.75">
      <c r="A197" s="123"/>
      <c r="B197" s="166" t="s">
        <v>281</v>
      </c>
      <c r="C197" s="96"/>
      <c r="D197" s="124"/>
      <c r="E197" s="429"/>
    </row>
    <row r="198" spans="1:5" s="107" customFormat="1" ht="25.5">
      <c r="A198" s="123"/>
      <c r="B198" s="149" t="s">
        <v>592</v>
      </c>
      <c r="C198" s="36" t="s">
        <v>354</v>
      </c>
      <c r="D198" s="124">
        <v>1927.5</v>
      </c>
      <c r="E198" s="429"/>
    </row>
    <row r="199" spans="1:5" s="107" customFormat="1" ht="25.5">
      <c r="A199" s="123"/>
      <c r="B199" s="149" t="s">
        <v>593</v>
      </c>
      <c r="C199" s="36" t="s">
        <v>354</v>
      </c>
      <c r="D199" s="124">
        <v>96.4</v>
      </c>
      <c r="E199" s="429"/>
    </row>
    <row r="200" spans="1:5" s="107" customFormat="1" ht="38.25">
      <c r="A200" s="123"/>
      <c r="B200" s="149" t="s">
        <v>1263</v>
      </c>
      <c r="C200" s="36" t="s">
        <v>354</v>
      </c>
      <c r="D200" s="124">
        <v>333</v>
      </c>
      <c r="E200" s="429"/>
    </row>
    <row r="201" spans="1:5" s="107" customFormat="1" ht="25.5">
      <c r="A201" s="123"/>
      <c r="B201" s="149" t="s">
        <v>596</v>
      </c>
      <c r="C201" s="36" t="s">
        <v>354</v>
      </c>
      <c r="D201" s="124">
        <v>1659.1</v>
      </c>
      <c r="E201" s="429"/>
    </row>
    <row r="202" spans="1:5" s="107" customFormat="1" ht="12.75">
      <c r="A202" s="123"/>
      <c r="B202" s="166" t="s">
        <v>1261</v>
      </c>
      <c r="C202" s="96"/>
      <c r="D202" s="124"/>
      <c r="E202" s="429"/>
    </row>
    <row r="203" spans="1:5" s="107" customFormat="1" ht="25.5">
      <c r="A203" s="123" t="s">
        <v>256</v>
      </c>
      <c r="B203" s="99" t="s">
        <v>1238</v>
      </c>
      <c r="C203" s="96" t="s">
        <v>18</v>
      </c>
      <c r="D203" s="124">
        <v>116</v>
      </c>
      <c r="E203" s="429"/>
    </row>
    <row r="204" spans="1:5" s="107" customFormat="1" ht="30" customHeight="1">
      <c r="A204" s="123" t="s">
        <v>257</v>
      </c>
      <c r="B204" s="99" t="s">
        <v>1239</v>
      </c>
      <c r="C204" s="96" t="s">
        <v>18</v>
      </c>
      <c r="D204" s="48">
        <v>161</v>
      </c>
      <c r="E204" s="429"/>
    </row>
    <row r="205" spans="1:5" s="107" customFormat="1" ht="25.5">
      <c r="A205" s="123" t="s">
        <v>258</v>
      </c>
      <c r="B205" s="99" t="s">
        <v>1240</v>
      </c>
      <c r="C205" s="96" t="s">
        <v>18</v>
      </c>
      <c r="D205" s="48">
        <v>163</v>
      </c>
      <c r="E205" s="429"/>
    </row>
    <row r="206" spans="1:5" s="107" customFormat="1" ht="25.5">
      <c r="A206" s="123" t="s">
        <v>259</v>
      </c>
      <c r="B206" s="99" t="s">
        <v>1241</v>
      </c>
      <c r="C206" s="96" t="s">
        <v>18</v>
      </c>
      <c r="D206" s="48">
        <v>9</v>
      </c>
      <c r="E206" s="429"/>
    </row>
    <row r="207" spans="1:5" s="107" customFormat="1" ht="25.5">
      <c r="A207" s="123" t="s">
        <v>260</v>
      </c>
      <c r="B207" s="99" t="s">
        <v>264</v>
      </c>
      <c r="C207" s="359" t="s">
        <v>18</v>
      </c>
      <c r="D207" s="360">
        <f>D160+D161+D162+D163+D164</f>
        <v>495.9</v>
      </c>
      <c r="E207" s="429"/>
    </row>
    <row r="208" spans="1:5" s="107" customFormat="1" ht="12.75">
      <c r="A208" s="123" t="s">
        <v>261</v>
      </c>
      <c r="B208" s="99" t="s">
        <v>265</v>
      </c>
      <c r="C208" s="96" t="s">
        <v>27</v>
      </c>
      <c r="D208" s="100">
        <v>1</v>
      </c>
      <c r="E208" s="429"/>
    </row>
    <row r="209" spans="1:5" s="107" customFormat="1" ht="12.75">
      <c r="A209" s="123" t="s">
        <v>1185</v>
      </c>
      <c r="B209" s="99" t="s">
        <v>266</v>
      </c>
      <c r="C209" s="96" t="s">
        <v>27</v>
      </c>
      <c r="D209" s="100">
        <v>1</v>
      </c>
      <c r="E209" s="429"/>
    </row>
    <row r="210" spans="1:5" s="107" customFormat="1" ht="12.75">
      <c r="A210" s="123"/>
      <c r="B210" s="331" t="s">
        <v>1242</v>
      </c>
      <c r="C210" s="96"/>
      <c r="D210" s="100"/>
      <c r="E210" s="429"/>
    </row>
    <row r="211" spans="1:5" s="107" customFormat="1" ht="12.75">
      <c r="A211" s="123"/>
      <c r="B211" s="331"/>
      <c r="C211" s="96"/>
      <c r="D211" s="100"/>
      <c r="E211" s="429"/>
    </row>
    <row r="212" spans="1:5" s="107" customFormat="1" ht="12.75">
      <c r="A212" s="123"/>
      <c r="B212" s="12" t="s">
        <v>12</v>
      </c>
      <c r="C212" s="96"/>
      <c r="D212" s="100"/>
      <c r="E212" s="429"/>
    </row>
    <row r="213" spans="1:5" s="107" customFormat="1" ht="127.5">
      <c r="A213" s="123"/>
      <c r="B213" s="14" t="s">
        <v>17</v>
      </c>
      <c r="C213" s="96"/>
      <c r="D213" s="100"/>
      <c r="E213" s="429"/>
    </row>
    <row r="214" spans="1:5" s="109" customFormat="1" ht="12.75">
      <c r="A214" s="436"/>
      <c r="B214" s="437" t="s">
        <v>267</v>
      </c>
      <c r="C214" s="436"/>
      <c r="D214" s="436"/>
      <c r="E214" s="438"/>
    </row>
    <row r="215" spans="1:4" s="112" customFormat="1" ht="12.75">
      <c r="A215" s="110"/>
      <c r="B215" s="111"/>
      <c r="C215" s="128"/>
      <c r="D215" s="128"/>
    </row>
    <row r="216" spans="1:4" s="112" customFormat="1" ht="12.75">
      <c r="A216" s="43"/>
      <c r="B216" s="144"/>
      <c r="C216" s="43"/>
      <c r="D216" s="43"/>
    </row>
    <row r="217" spans="1:4" s="112" customFormat="1" ht="12.75">
      <c r="A217" s="43"/>
      <c r="B217" s="43"/>
      <c r="C217" s="43"/>
      <c r="D217" s="43"/>
    </row>
    <row r="218" spans="1:4" s="112" customFormat="1" ht="12.75">
      <c r="A218" s="528"/>
      <c r="B218" s="528"/>
      <c r="C218" s="129"/>
      <c r="D218" s="129"/>
    </row>
  </sheetData>
  <sheetProtection/>
  <mergeCells count="14">
    <mergeCell ref="E10:E11"/>
    <mergeCell ref="A1:D1"/>
    <mergeCell ref="A2:D2"/>
    <mergeCell ref="A3:D3"/>
    <mergeCell ref="A5:D5"/>
    <mergeCell ref="A6:D6"/>
    <mergeCell ref="A8:D8"/>
    <mergeCell ref="A7:D7"/>
    <mergeCell ref="D10:D11"/>
    <mergeCell ref="A9:B9"/>
    <mergeCell ref="A218:B218"/>
    <mergeCell ref="A10:A11"/>
    <mergeCell ref="B10:B11"/>
    <mergeCell ref="C10:C11"/>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tabColor rgb="FFC00000"/>
    <pageSetUpPr fitToPage="1"/>
  </sheetPr>
  <dimension ref="A1:E145"/>
  <sheetViews>
    <sheetView showZeros="0" zoomScalePageLayoutView="0" workbookViewId="0" topLeftCell="A130">
      <selection activeCell="E141" sqref="A1:E141"/>
    </sheetView>
  </sheetViews>
  <sheetFormatPr defaultColWidth="11.421875" defaultRowHeight="15"/>
  <cols>
    <col min="1" max="1" width="4.8515625" style="86" customWidth="1"/>
    <col min="2" max="2" width="39.421875" style="86" customWidth="1"/>
    <col min="3" max="4" width="12.140625" style="86" customWidth="1"/>
    <col min="5" max="5" width="12.140625" style="81" customWidth="1"/>
    <col min="6" max="16384" width="11.421875" style="81" customWidth="1"/>
  </cols>
  <sheetData>
    <row r="1" spans="1:4" ht="18" customHeight="1">
      <c r="A1" s="501" t="s">
        <v>1323</v>
      </c>
      <c r="B1" s="501"/>
      <c r="C1" s="501"/>
      <c r="D1" s="501"/>
    </row>
    <row r="2" spans="1:4" ht="19.5" customHeight="1">
      <c r="A2" s="531" t="s">
        <v>564</v>
      </c>
      <c r="B2" s="531"/>
      <c r="C2" s="531"/>
      <c r="D2" s="531"/>
    </row>
    <row r="3" spans="1:4" ht="15.75">
      <c r="A3" s="510" t="s">
        <v>20</v>
      </c>
      <c r="B3" s="510"/>
      <c r="C3" s="510"/>
      <c r="D3" s="510"/>
    </row>
    <row r="4" spans="1:4" ht="32.25" customHeight="1">
      <c r="A4" s="498" t="s">
        <v>286</v>
      </c>
      <c r="B4" s="498"/>
      <c r="C4" s="498"/>
      <c r="D4" s="498"/>
    </row>
    <row r="5" spans="1:4" ht="30.75" customHeight="1">
      <c r="A5" s="498" t="s">
        <v>287</v>
      </c>
      <c r="B5" s="498"/>
      <c r="C5" s="498"/>
      <c r="D5" s="498"/>
    </row>
    <row r="6" spans="1:4" ht="15.75" customHeight="1">
      <c r="A6" s="498" t="s">
        <v>288</v>
      </c>
      <c r="B6" s="498"/>
      <c r="C6" s="498"/>
      <c r="D6" s="498"/>
    </row>
    <row r="7" spans="1:4" ht="15.75" customHeight="1">
      <c r="A7" s="498" t="s">
        <v>289</v>
      </c>
      <c r="B7" s="498"/>
      <c r="C7" s="498"/>
      <c r="D7" s="498"/>
    </row>
    <row r="8" spans="1:4" ht="9.75" customHeight="1">
      <c r="A8" s="5"/>
      <c r="B8" s="5"/>
      <c r="C8" s="5"/>
      <c r="D8" s="5"/>
    </row>
    <row r="9" spans="1:5" s="82" customFormat="1" ht="15.75" customHeight="1">
      <c r="A9" s="499" t="s">
        <v>21</v>
      </c>
      <c r="B9" s="499" t="s">
        <v>22</v>
      </c>
      <c r="C9" s="499" t="s">
        <v>23</v>
      </c>
      <c r="D9" s="500" t="s">
        <v>24</v>
      </c>
      <c r="E9" s="500" t="s">
        <v>1316</v>
      </c>
    </row>
    <row r="10" spans="1:5" s="82" customFormat="1" ht="67.5" customHeight="1">
      <c r="A10" s="499"/>
      <c r="B10" s="499"/>
      <c r="C10" s="499"/>
      <c r="D10" s="500"/>
      <c r="E10" s="500"/>
    </row>
    <row r="11" spans="1:5" s="83" customFormat="1" ht="12.75">
      <c r="A11" s="2">
        <v>1</v>
      </c>
      <c r="B11" s="2">
        <v>2</v>
      </c>
      <c r="C11" s="2">
        <v>3</v>
      </c>
      <c r="D11" s="375">
        <v>4</v>
      </c>
      <c r="E11" s="375">
        <v>5</v>
      </c>
    </row>
    <row r="12" spans="1:5" s="83" customFormat="1" ht="12.75">
      <c r="A12" s="22"/>
      <c r="B12" s="78"/>
      <c r="C12" s="22"/>
      <c r="D12" s="22"/>
      <c r="E12" s="439"/>
    </row>
    <row r="13" spans="1:5" s="21" customFormat="1" ht="12.75">
      <c r="A13" s="38" t="s">
        <v>207</v>
      </c>
      <c r="B13" s="443"/>
      <c r="C13" s="443"/>
      <c r="D13" s="443"/>
      <c r="E13" s="412"/>
    </row>
    <row r="14" spans="1:5" s="21" customFormat="1" ht="12.75">
      <c r="A14" s="38"/>
      <c r="B14" s="443"/>
      <c r="C14" s="443"/>
      <c r="D14" s="443"/>
      <c r="E14" s="412"/>
    </row>
    <row r="15" spans="1:5" s="21" customFormat="1" ht="12.75">
      <c r="A15" s="49" t="s">
        <v>38</v>
      </c>
      <c r="B15" s="248" t="s">
        <v>199</v>
      </c>
      <c r="C15" s="244" t="s">
        <v>339</v>
      </c>
      <c r="D15" s="247">
        <v>5</v>
      </c>
      <c r="E15" s="412"/>
    </row>
    <row r="16" spans="1:5" s="21" customFormat="1" ht="32.25" customHeight="1">
      <c r="A16" s="49" t="s">
        <v>39</v>
      </c>
      <c r="B16" s="249" t="s">
        <v>921</v>
      </c>
      <c r="C16" s="232" t="s">
        <v>18</v>
      </c>
      <c r="D16" s="247">
        <v>500</v>
      </c>
      <c r="E16" s="412"/>
    </row>
    <row r="17" spans="1:5" s="21" customFormat="1" ht="30.75" customHeight="1">
      <c r="A17" s="49" t="s">
        <v>40</v>
      </c>
      <c r="B17" s="249" t="s">
        <v>284</v>
      </c>
      <c r="C17" s="232" t="s">
        <v>18</v>
      </c>
      <c r="D17" s="247">
        <v>15</v>
      </c>
      <c r="E17" s="412"/>
    </row>
    <row r="18" spans="1:5" s="21" customFormat="1" ht="25.5">
      <c r="A18" s="49" t="s">
        <v>41</v>
      </c>
      <c r="B18" s="248" t="s">
        <v>200</v>
      </c>
      <c r="C18" s="244" t="s">
        <v>18</v>
      </c>
      <c r="D18" s="247">
        <v>845</v>
      </c>
      <c r="E18" s="412"/>
    </row>
    <row r="19" spans="1:5" s="21" customFormat="1" ht="25.5">
      <c r="A19" s="49" t="s">
        <v>42</v>
      </c>
      <c r="B19" s="248" t="s">
        <v>201</v>
      </c>
      <c r="C19" s="244" t="s">
        <v>18</v>
      </c>
      <c r="D19" s="247">
        <v>875</v>
      </c>
      <c r="E19" s="412"/>
    </row>
    <row r="20" spans="1:5" s="21" customFormat="1" ht="25.5">
      <c r="A20" s="49" t="s">
        <v>168</v>
      </c>
      <c r="B20" s="249" t="s">
        <v>284</v>
      </c>
      <c r="C20" s="232" t="s">
        <v>18</v>
      </c>
      <c r="D20" s="247">
        <v>15</v>
      </c>
      <c r="E20" s="412"/>
    </row>
    <row r="21" spans="1:5" s="21" customFormat="1" ht="12.75">
      <c r="A21" s="49" t="s">
        <v>169</v>
      </c>
      <c r="B21" s="248" t="s">
        <v>202</v>
      </c>
      <c r="C21" s="244" t="s">
        <v>18</v>
      </c>
      <c r="D21" s="247">
        <v>845</v>
      </c>
      <c r="E21" s="412"/>
    </row>
    <row r="22" spans="1:5" s="21" customFormat="1" ht="25.5">
      <c r="A22" s="49" t="s">
        <v>170</v>
      </c>
      <c r="B22" s="249" t="s">
        <v>922</v>
      </c>
      <c r="C22" s="232" t="s">
        <v>874</v>
      </c>
      <c r="D22" s="247">
        <v>1</v>
      </c>
      <c r="E22" s="412"/>
    </row>
    <row r="23" spans="1:5" s="21" customFormat="1" ht="25.5">
      <c r="A23" s="49" t="s">
        <v>171</v>
      </c>
      <c r="B23" s="248" t="s">
        <v>923</v>
      </c>
      <c r="C23" s="244" t="s">
        <v>339</v>
      </c>
      <c r="D23" s="247">
        <v>1</v>
      </c>
      <c r="E23" s="412"/>
    </row>
    <row r="24" spans="1:5" s="21" customFormat="1" ht="25.5">
      <c r="A24" s="49" t="s">
        <v>172</v>
      </c>
      <c r="B24" s="248" t="s">
        <v>203</v>
      </c>
      <c r="C24" s="244" t="s">
        <v>339</v>
      </c>
      <c r="D24" s="247">
        <v>1</v>
      </c>
      <c r="E24" s="412"/>
    </row>
    <row r="25" spans="1:5" s="21" customFormat="1" ht="25.5">
      <c r="A25" s="49" t="s">
        <v>208</v>
      </c>
      <c r="B25" s="388" t="s">
        <v>1274</v>
      </c>
      <c r="C25" s="444" t="s">
        <v>339</v>
      </c>
      <c r="D25" s="445">
        <v>4</v>
      </c>
      <c r="E25" s="412"/>
    </row>
    <row r="26" spans="1:5" s="21" customFormat="1" ht="12.75">
      <c r="A26" s="49" t="s">
        <v>209</v>
      </c>
      <c r="B26" s="250" t="s">
        <v>36</v>
      </c>
      <c r="C26" s="245" t="s">
        <v>924</v>
      </c>
      <c r="D26" s="246">
        <v>0.53</v>
      </c>
      <c r="E26" s="412"/>
    </row>
    <row r="27" spans="1:5" s="21" customFormat="1" ht="12.75">
      <c r="A27" s="49" t="s">
        <v>210</v>
      </c>
      <c r="B27" s="250" t="s">
        <v>37</v>
      </c>
      <c r="C27" s="245" t="s">
        <v>924</v>
      </c>
      <c r="D27" s="246">
        <v>0.99</v>
      </c>
      <c r="E27" s="412"/>
    </row>
    <row r="28" spans="1:5" s="21" customFormat="1" ht="12.75">
      <c r="A28" s="49" t="s">
        <v>211</v>
      </c>
      <c r="B28" s="251" t="s">
        <v>204</v>
      </c>
      <c r="C28" s="243" t="s">
        <v>13</v>
      </c>
      <c r="D28" s="247">
        <v>1</v>
      </c>
      <c r="E28" s="412"/>
    </row>
    <row r="29" spans="1:5" s="21" customFormat="1" ht="19.5" customHeight="1">
      <c r="A29" s="49"/>
      <c r="B29" s="440"/>
      <c r="C29" s="443"/>
      <c r="D29" s="443"/>
      <c r="E29" s="412"/>
    </row>
    <row r="30" spans="1:5" s="21" customFormat="1" ht="12.75">
      <c r="A30" s="49" t="s">
        <v>212</v>
      </c>
      <c r="B30" s="252" t="s">
        <v>925</v>
      </c>
      <c r="C30" s="231" t="s">
        <v>18</v>
      </c>
      <c r="D30" s="247">
        <v>875</v>
      </c>
      <c r="E30" s="412"/>
    </row>
    <row r="31" spans="1:5" s="21" customFormat="1" ht="25.5">
      <c r="A31" s="49" t="s">
        <v>213</v>
      </c>
      <c r="B31" s="253" t="s">
        <v>926</v>
      </c>
      <c r="C31" s="233" t="s">
        <v>329</v>
      </c>
      <c r="D31" s="247">
        <v>1</v>
      </c>
      <c r="E31" s="412"/>
    </row>
    <row r="32" spans="1:5" s="21" customFormat="1" ht="32.25" customHeight="1">
      <c r="A32" s="49">
        <v>1.17</v>
      </c>
      <c r="B32" s="446" t="s">
        <v>1275</v>
      </c>
      <c r="C32" s="265" t="s">
        <v>329</v>
      </c>
      <c r="D32" s="445">
        <v>4</v>
      </c>
      <c r="E32" s="412"/>
    </row>
    <row r="33" spans="1:5" s="21" customFormat="1" ht="25.5">
      <c r="A33" s="49">
        <v>1.18</v>
      </c>
      <c r="B33" s="253" t="s">
        <v>927</v>
      </c>
      <c r="C33" s="233" t="s">
        <v>329</v>
      </c>
      <c r="D33" s="247">
        <v>1</v>
      </c>
      <c r="E33" s="412"/>
    </row>
    <row r="34" spans="1:5" s="21" customFormat="1" ht="12.75">
      <c r="A34" s="49">
        <v>1.19</v>
      </c>
      <c r="B34" s="254" t="s">
        <v>205</v>
      </c>
      <c r="C34" s="231" t="s">
        <v>18</v>
      </c>
      <c r="D34" s="247">
        <v>875</v>
      </c>
      <c r="E34" s="412"/>
    </row>
    <row r="35" spans="1:5" s="21" customFormat="1" ht="12.75">
      <c r="A35" s="49">
        <v>1.2</v>
      </c>
      <c r="B35" s="254" t="s">
        <v>206</v>
      </c>
      <c r="C35" s="231" t="s">
        <v>18</v>
      </c>
      <c r="D35" s="247">
        <f>D34</f>
        <v>875</v>
      </c>
      <c r="E35" s="412"/>
    </row>
    <row r="36" spans="1:5" s="21" customFormat="1" ht="25.5">
      <c r="A36" s="49">
        <v>1.21</v>
      </c>
      <c r="B36" s="254" t="s">
        <v>928</v>
      </c>
      <c r="C36" s="231" t="s">
        <v>18</v>
      </c>
      <c r="D36" s="247">
        <v>748</v>
      </c>
      <c r="E36" s="412"/>
    </row>
    <row r="37" spans="1:5" s="21" customFormat="1" ht="25.5">
      <c r="A37" s="49">
        <v>1.22</v>
      </c>
      <c r="B37" s="254" t="s">
        <v>996</v>
      </c>
      <c r="C37" s="231" t="s">
        <v>18</v>
      </c>
      <c r="D37" s="247">
        <v>97</v>
      </c>
      <c r="E37" s="412"/>
    </row>
    <row r="38" spans="1:5" s="21" customFormat="1" ht="12.75">
      <c r="A38" s="49" t="s">
        <v>214</v>
      </c>
      <c r="B38" s="254" t="s">
        <v>929</v>
      </c>
      <c r="C38" s="237" t="s">
        <v>329</v>
      </c>
      <c r="D38" s="238">
        <v>3</v>
      </c>
      <c r="E38" s="412"/>
    </row>
    <row r="39" spans="1:5" s="21" customFormat="1" ht="12.75">
      <c r="A39" s="49" t="s">
        <v>215</v>
      </c>
      <c r="B39" s="254" t="s">
        <v>930</v>
      </c>
      <c r="C39" s="237" t="s">
        <v>329</v>
      </c>
      <c r="D39" s="238">
        <v>5</v>
      </c>
      <c r="E39" s="412"/>
    </row>
    <row r="40" spans="1:5" s="21" customFormat="1" ht="12.75">
      <c r="A40" s="49" t="s">
        <v>216</v>
      </c>
      <c r="B40" s="254" t="s">
        <v>931</v>
      </c>
      <c r="C40" s="237" t="s">
        <v>329</v>
      </c>
      <c r="D40" s="231">
        <v>1</v>
      </c>
      <c r="E40" s="412"/>
    </row>
    <row r="41" spans="1:5" s="21" customFormat="1" ht="25.5">
      <c r="A41" s="49" t="s">
        <v>217</v>
      </c>
      <c r="B41" s="254" t="s">
        <v>932</v>
      </c>
      <c r="C41" s="237" t="s">
        <v>329</v>
      </c>
      <c r="D41" s="237">
        <v>3</v>
      </c>
      <c r="E41" s="412"/>
    </row>
    <row r="42" spans="1:5" s="21" customFormat="1" ht="12.75">
      <c r="A42" s="49" t="s">
        <v>218</v>
      </c>
      <c r="B42" s="254" t="s">
        <v>933</v>
      </c>
      <c r="C42" s="237" t="s">
        <v>329</v>
      </c>
      <c r="D42" s="237">
        <v>3</v>
      </c>
      <c r="E42" s="412"/>
    </row>
    <row r="43" spans="1:5" s="21" customFormat="1" ht="12.75">
      <c r="A43" s="49" t="s">
        <v>219</v>
      </c>
      <c r="B43" s="254" t="s">
        <v>934</v>
      </c>
      <c r="C43" s="237" t="s">
        <v>329</v>
      </c>
      <c r="D43" s="237">
        <v>5</v>
      </c>
      <c r="E43" s="412"/>
    </row>
    <row r="44" spans="1:5" s="21" customFormat="1" ht="12.75">
      <c r="A44" s="49" t="s">
        <v>220</v>
      </c>
      <c r="B44" s="254" t="s">
        <v>935</v>
      </c>
      <c r="C44" s="237" t="s">
        <v>339</v>
      </c>
      <c r="D44" s="237">
        <v>3</v>
      </c>
      <c r="E44" s="412"/>
    </row>
    <row r="45" spans="1:5" s="21" customFormat="1" ht="12.75">
      <c r="A45" s="49" t="s">
        <v>1002</v>
      </c>
      <c r="B45" s="254" t="s">
        <v>936</v>
      </c>
      <c r="C45" s="237" t="s">
        <v>339</v>
      </c>
      <c r="D45" s="237">
        <v>2</v>
      </c>
      <c r="E45" s="423"/>
    </row>
    <row r="46" spans="1:5" s="21" customFormat="1" ht="12.75">
      <c r="A46" s="49" t="s">
        <v>1003</v>
      </c>
      <c r="B46" s="254" t="s">
        <v>0</v>
      </c>
      <c r="C46" s="234" t="s">
        <v>329</v>
      </c>
      <c r="D46" s="247">
        <v>1</v>
      </c>
      <c r="E46" s="412"/>
    </row>
    <row r="47" spans="1:5" s="21" customFormat="1" ht="12.75">
      <c r="A47" s="49"/>
      <c r="B47" s="255" t="s">
        <v>999</v>
      </c>
      <c r="C47" s="235"/>
      <c r="D47" s="247"/>
      <c r="E47" s="412"/>
    </row>
    <row r="48" spans="1:5" s="21" customFormat="1" ht="15.75" customHeight="1">
      <c r="A48" s="49">
        <v>2</v>
      </c>
      <c r="B48" s="440"/>
      <c r="C48" s="239"/>
      <c r="D48" s="231"/>
      <c r="E48" s="412"/>
    </row>
    <row r="49" spans="1:5" s="21" customFormat="1" ht="21" customHeight="1">
      <c r="A49" s="49"/>
      <c r="B49" s="440"/>
      <c r="C49" s="239"/>
      <c r="D49" s="231"/>
      <c r="E49" s="412"/>
    </row>
    <row r="50" spans="1:5" s="21" customFormat="1" ht="15" customHeight="1">
      <c r="A50" s="49" t="s">
        <v>43</v>
      </c>
      <c r="B50" s="249" t="s">
        <v>937</v>
      </c>
      <c r="C50" s="232" t="s">
        <v>18</v>
      </c>
      <c r="D50" s="231">
        <v>1</v>
      </c>
      <c r="E50" s="412"/>
    </row>
    <row r="51" spans="1:5" s="21" customFormat="1" ht="15" customHeight="1">
      <c r="A51" s="49" t="s">
        <v>44</v>
      </c>
      <c r="B51" s="249" t="s">
        <v>938</v>
      </c>
      <c r="C51" s="232" t="s">
        <v>339</v>
      </c>
      <c r="D51" s="231">
        <v>1</v>
      </c>
      <c r="E51" s="412"/>
    </row>
    <row r="52" spans="1:5" s="21" customFormat="1" ht="15" customHeight="1">
      <c r="A52" s="49" t="s">
        <v>45</v>
      </c>
      <c r="B52" s="249" t="s">
        <v>939</v>
      </c>
      <c r="C52" s="232" t="s">
        <v>339</v>
      </c>
      <c r="D52" s="231">
        <v>1</v>
      </c>
      <c r="E52" s="412"/>
    </row>
    <row r="53" spans="1:5" s="21" customFormat="1" ht="15" customHeight="1">
      <c r="A53" s="49" t="s">
        <v>46</v>
      </c>
      <c r="B53" s="249" t="s">
        <v>940</v>
      </c>
      <c r="C53" s="232" t="s">
        <v>339</v>
      </c>
      <c r="D53" s="231">
        <v>2</v>
      </c>
      <c r="E53" s="412"/>
    </row>
    <row r="54" spans="1:5" s="21" customFormat="1" ht="22.5" customHeight="1">
      <c r="A54" s="49" t="s">
        <v>47</v>
      </c>
      <c r="B54" s="249" t="s">
        <v>941</v>
      </c>
      <c r="C54" s="232" t="s">
        <v>942</v>
      </c>
      <c r="D54" s="231">
        <v>0.086</v>
      </c>
      <c r="E54" s="412"/>
    </row>
    <row r="55" spans="1:5" s="21" customFormat="1" ht="15" customHeight="1">
      <c r="A55" s="49" t="s">
        <v>48</v>
      </c>
      <c r="B55" s="249" t="s">
        <v>943</v>
      </c>
      <c r="C55" s="232" t="s">
        <v>944</v>
      </c>
      <c r="D55" s="231">
        <v>3</v>
      </c>
      <c r="E55" s="412"/>
    </row>
    <row r="56" spans="1:5" s="21" customFormat="1" ht="15" customHeight="1">
      <c r="A56" s="49" t="s">
        <v>49</v>
      </c>
      <c r="B56" s="256" t="s">
        <v>945</v>
      </c>
      <c r="C56" s="239" t="s">
        <v>946</v>
      </c>
      <c r="D56" s="231">
        <v>1</v>
      </c>
      <c r="E56" s="412"/>
    </row>
    <row r="57" spans="1:5" s="21" customFormat="1" ht="12.75">
      <c r="A57" s="49" t="s">
        <v>50</v>
      </c>
      <c r="B57" s="256" t="s">
        <v>947</v>
      </c>
      <c r="C57" s="239" t="s">
        <v>767</v>
      </c>
      <c r="D57" s="231">
        <v>4</v>
      </c>
      <c r="E57" s="412"/>
    </row>
    <row r="58" spans="1:5" s="21" customFormat="1" ht="19.5" customHeight="1">
      <c r="A58" s="49"/>
      <c r="B58" s="440"/>
      <c r="C58" s="443"/>
      <c r="D58" s="443"/>
      <c r="E58" s="412"/>
    </row>
    <row r="59" spans="1:5" s="21" customFormat="1" ht="12.75">
      <c r="A59" s="49">
        <v>2.9</v>
      </c>
      <c r="B59" s="257" t="s">
        <v>948</v>
      </c>
      <c r="C59" s="238" t="s">
        <v>339</v>
      </c>
      <c r="D59" s="247">
        <v>3</v>
      </c>
      <c r="E59" s="412"/>
    </row>
    <row r="60" spans="1:5" s="21" customFormat="1" ht="12.75">
      <c r="A60" s="49" t="s">
        <v>52</v>
      </c>
      <c r="B60" s="257" t="s">
        <v>949</v>
      </c>
      <c r="C60" s="238" t="s">
        <v>339</v>
      </c>
      <c r="D60" s="247">
        <v>3</v>
      </c>
      <c r="E60" s="412"/>
    </row>
    <row r="61" spans="1:5" s="21" customFormat="1" ht="12.75">
      <c r="A61" s="49" t="s">
        <v>53</v>
      </c>
      <c r="B61" s="257" t="s">
        <v>950</v>
      </c>
      <c r="C61" s="238" t="s">
        <v>329</v>
      </c>
      <c r="D61" s="238">
        <v>1</v>
      </c>
      <c r="E61" s="412"/>
    </row>
    <row r="62" spans="1:5" s="21" customFormat="1" ht="12.75">
      <c r="A62" s="49" t="s">
        <v>54</v>
      </c>
      <c r="B62" s="257" t="s">
        <v>951</v>
      </c>
      <c r="C62" s="238" t="s">
        <v>329</v>
      </c>
      <c r="D62" s="247">
        <v>1</v>
      </c>
      <c r="E62" s="412"/>
    </row>
    <row r="63" spans="1:5" s="21" customFormat="1" ht="25.5">
      <c r="A63" s="49" t="s">
        <v>55</v>
      </c>
      <c r="B63" s="257" t="s">
        <v>952</v>
      </c>
      <c r="C63" s="238" t="s">
        <v>329</v>
      </c>
      <c r="D63" s="238">
        <v>2</v>
      </c>
      <c r="E63" s="412"/>
    </row>
    <row r="64" spans="1:5" s="21" customFormat="1" ht="12.75">
      <c r="A64" s="49" t="s">
        <v>56</v>
      </c>
      <c r="B64" s="257" t="s">
        <v>953</v>
      </c>
      <c r="C64" s="238" t="s">
        <v>339</v>
      </c>
      <c r="D64" s="247">
        <v>1</v>
      </c>
      <c r="E64" s="412"/>
    </row>
    <row r="65" spans="1:5" s="21" customFormat="1" ht="25.5">
      <c r="A65" s="49" t="s">
        <v>57</v>
      </c>
      <c r="B65" s="257" t="s">
        <v>954</v>
      </c>
      <c r="C65" s="238" t="s">
        <v>339</v>
      </c>
      <c r="D65" s="247">
        <v>2</v>
      </c>
      <c r="E65" s="412"/>
    </row>
    <row r="66" spans="1:5" s="21" customFormat="1" ht="25.5">
      <c r="A66" s="49" t="s">
        <v>58</v>
      </c>
      <c r="B66" s="257" t="s">
        <v>955</v>
      </c>
      <c r="C66" s="238" t="s">
        <v>339</v>
      </c>
      <c r="D66" s="238">
        <v>1</v>
      </c>
      <c r="E66" s="412"/>
    </row>
    <row r="67" spans="1:5" s="21" customFormat="1" ht="12.75">
      <c r="A67" s="49" t="s">
        <v>173</v>
      </c>
      <c r="B67" s="258" t="s">
        <v>956</v>
      </c>
      <c r="C67" s="242" t="s">
        <v>329</v>
      </c>
      <c r="D67" s="238">
        <v>1</v>
      </c>
      <c r="E67" s="412"/>
    </row>
    <row r="68" spans="1:5" s="21" customFormat="1" ht="12.75">
      <c r="A68" s="49" t="s">
        <v>174</v>
      </c>
      <c r="B68" s="257" t="s">
        <v>957</v>
      </c>
      <c r="C68" s="238" t="s">
        <v>339</v>
      </c>
      <c r="D68" s="238">
        <v>4</v>
      </c>
      <c r="E68" s="412"/>
    </row>
    <row r="69" spans="1:5" s="21" customFormat="1" ht="12.75">
      <c r="A69" s="49" t="s">
        <v>175</v>
      </c>
      <c r="B69" s="257" t="s">
        <v>958</v>
      </c>
      <c r="C69" s="238" t="s">
        <v>339</v>
      </c>
      <c r="D69" s="238">
        <v>24</v>
      </c>
      <c r="E69" s="412"/>
    </row>
    <row r="70" spans="1:5" s="21" customFormat="1" ht="12.75">
      <c r="A70" s="49" t="s">
        <v>176</v>
      </c>
      <c r="B70" s="257" t="s">
        <v>959</v>
      </c>
      <c r="C70" s="238" t="s">
        <v>18</v>
      </c>
      <c r="D70" s="238">
        <v>11</v>
      </c>
      <c r="E70" s="412"/>
    </row>
    <row r="71" spans="1:5" s="21" customFormat="1" ht="12.75">
      <c r="A71" s="49" t="s">
        <v>177</v>
      </c>
      <c r="B71" s="257" t="s">
        <v>960</v>
      </c>
      <c r="C71" s="238" t="s">
        <v>339</v>
      </c>
      <c r="D71" s="238">
        <v>1</v>
      </c>
      <c r="E71" s="423"/>
    </row>
    <row r="72" spans="1:5" s="21" customFormat="1" ht="12.75">
      <c r="A72" s="49" t="s">
        <v>178</v>
      </c>
      <c r="B72" s="254" t="s">
        <v>0</v>
      </c>
      <c r="C72" s="234" t="s">
        <v>329</v>
      </c>
      <c r="D72" s="247">
        <v>1</v>
      </c>
      <c r="E72" s="412"/>
    </row>
    <row r="73" spans="1:5" s="21" customFormat="1" ht="12.75">
      <c r="A73" s="39"/>
      <c r="B73" s="255" t="s">
        <v>1000</v>
      </c>
      <c r="C73" s="234"/>
      <c r="D73" s="247"/>
      <c r="E73" s="412"/>
    </row>
    <row r="74" spans="1:5" s="21" customFormat="1" ht="16.5" customHeight="1">
      <c r="A74" s="39">
        <v>3</v>
      </c>
      <c r="B74" s="440"/>
      <c r="C74" s="443"/>
      <c r="D74" s="443"/>
      <c r="E74" s="412"/>
    </row>
    <row r="75" spans="1:5" s="21" customFormat="1" ht="16.5" customHeight="1">
      <c r="A75" s="39"/>
      <c r="B75" s="440"/>
      <c r="C75" s="443"/>
      <c r="D75" s="443"/>
      <c r="E75" s="412"/>
    </row>
    <row r="76" spans="1:5" s="21" customFormat="1" ht="30" customHeight="1">
      <c r="A76" s="49" t="s">
        <v>75</v>
      </c>
      <c r="B76" s="249" t="s">
        <v>33</v>
      </c>
      <c r="C76" s="232" t="s">
        <v>18</v>
      </c>
      <c r="D76" s="231">
        <v>115</v>
      </c>
      <c r="E76" s="412"/>
    </row>
    <row r="77" spans="1:5" s="21" customFormat="1" ht="12.75">
      <c r="A77" s="49" t="s">
        <v>77</v>
      </c>
      <c r="B77" s="249" t="s">
        <v>32</v>
      </c>
      <c r="C77" s="232" t="s">
        <v>339</v>
      </c>
      <c r="D77" s="231">
        <v>2</v>
      </c>
      <c r="E77" s="412"/>
    </row>
    <row r="78" spans="1:5" s="21" customFormat="1" ht="12.75">
      <c r="A78" s="49" t="s">
        <v>78</v>
      </c>
      <c r="B78" s="249" t="s">
        <v>35</v>
      </c>
      <c r="C78" s="232" t="s">
        <v>16</v>
      </c>
      <c r="D78" s="231">
        <v>35</v>
      </c>
      <c r="E78" s="412"/>
    </row>
    <row r="79" spans="1:5" s="21" customFormat="1" ht="12.75">
      <c r="A79" s="49" t="s">
        <v>79</v>
      </c>
      <c r="B79" s="249" t="s">
        <v>961</v>
      </c>
      <c r="C79" s="232" t="s">
        <v>18</v>
      </c>
      <c r="D79" s="231">
        <v>25</v>
      </c>
      <c r="E79" s="412"/>
    </row>
    <row r="80" spans="1:5" s="21" customFormat="1" ht="25.5">
      <c r="A80" s="49" t="s">
        <v>80</v>
      </c>
      <c r="B80" s="249" t="s">
        <v>962</v>
      </c>
      <c r="C80" s="232" t="s">
        <v>18</v>
      </c>
      <c r="D80" s="231">
        <v>115</v>
      </c>
      <c r="E80" s="412"/>
    </row>
    <row r="81" spans="1:5" s="21" customFormat="1" ht="25.5">
      <c r="A81" s="49" t="s">
        <v>81</v>
      </c>
      <c r="B81" s="249" t="s">
        <v>963</v>
      </c>
      <c r="C81" s="232" t="s">
        <v>18</v>
      </c>
      <c r="D81" s="231">
        <v>15</v>
      </c>
      <c r="E81" s="412"/>
    </row>
    <row r="82" spans="1:5" s="21" customFormat="1" ht="12.75">
      <c r="A82" s="49" t="s">
        <v>83</v>
      </c>
      <c r="B82" s="249" t="s">
        <v>964</v>
      </c>
      <c r="C82" s="232" t="s">
        <v>18</v>
      </c>
      <c r="D82" s="231">
        <v>85</v>
      </c>
      <c r="E82" s="412"/>
    </row>
    <row r="83" spans="1:5" s="21" customFormat="1" ht="25.5">
      <c r="A83" s="49" t="s">
        <v>85</v>
      </c>
      <c r="B83" s="249" t="s">
        <v>965</v>
      </c>
      <c r="C83" s="232" t="s">
        <v>339</v>
      </c>
      <c r="D83" s="231">
        <v>1</v>
      </c>
      <c r="E83" s="412"/>
    </row>
    <row r="84" spans="1:5" s="21" customFormat="1" ht="25.5">
      <c r="A84" s="49" t="s">
        <v>86</v>
      </c>
      <c r="B84" s="249" t="s">
        <v>966</v>
      </c>
      <c r="C84" s="232" t="s">
        <v>339</v>
      </c>
      <c r="D84" s="231">
        <v>2</v>
      </c>
      <c r="E84" s="412"/>
    </row>
    <row r="85" spans="1:5" s="21" customFormat="1" ht="25.5">
      <c r="A85" s="49" t="s">
        <v>87</v>
      </c>
      <c r="B85" s="249" t="s">
        <v>967</v>
      </c>
      <c r="C85" s="232" t="s">
        <v>339</v>
      </c>
      <c r="D85" s="231">
        <v>2</v>
      </c>
      <c r="E85" s="412"/>
    </row>
    <row r="86" spans="1:5" s="21" customFormat="1" ht="38.25">
      <c r="A86" s="49" t="s">
        <v>100</v>
      </c>
      <c r="B86" s="259" t="s">
        <v>968</v>
      </c>
      <c r="C86" s="241" t="s">
        <v>339</v>
      </c>
      <c r="D86" s="231">
        <v>1</v>
      </c>
      <c r="E86" s="412"/>
    </row>
    <row r="87" spans="1:5" s="21" customFormat="1" ht="41.25" customHeight="1">
      <c r="A87" s="49" t="s">
        <v>102</v>
      </c>
      <c r="B87" s="259" t="s">
        <v>969</v>
      </c>
      <c r="C87" s="241" t="s">
        <v>339</v>
      </c>
      <c r="D87" s="231">
        <v>1</v>
      </c>
      <c r="E87" s="412"/>
    </row>
    <row r="88" spans="1:5" s="21" customFormat="1" ht="12.75">
      <c r="A88" s="49" t="s">
        <v>114</v>
      </c>
      <c r="B88" s="259" t="s">
        <v>970</v>
      </c>
      <c r="C88" s="241" t="s">
        <v>767</v>
      </c>
      <c r="D88" s="231">
        <v>2</v>
      </c>
      <c r="E88" s="412"/>
    </row>
    <row r="89" spans="1:5" s="21" customFormat="1" ht="12.75">
      <c r="A89" s="49" t="s">
        <v>115</v>
      </c>
      <c r="B89" s="256" t="s">
        <v>971</v>
      </c>
      <c r="C89" s="239" t="s">
        <v>18</v>
      </c>
      <c r="D89" s="231">
        <v>1</v>
      </c>
      <c r="E89" s="412"/>
    </row>
    <row r="90" spans="1:5" s="21" customFormat="1" ht="12.75">
      <c r="A90" s="49" t="s">
        <v>117</v>
      </c>
      <c r="B90" s="256" t="s">
        <v>947</v>
      </c>
      <c r="C90" s="239" t="s">
        <v>767</v>
      </c>
      <c r="D90" s="231">
        <v>2</v>
      </c>
      <c r="E90" s="412"/>
    </row>
    <row r="91" spans="1:5" s="21" customFormat="1" ht="21" customHeight="1">
      <c r="A91" s="39"/>
      <c r="B91" s="440"/>
      <c r="C91" s="443"/>
      <c r="D91" s="443"/>
      <c r="E91" s="412"/>
    </row>
    <row r="92" spans="1:5" s="21" customFormat="1" ht="12.75">
      <c r="A92" s="49" t="s">
        <v>119</v>
      </c>
      <c r="B92" s="258" t="s">
        <v>972</v>
      </c>
      <c r="C92" s="242" t="s">
        <v>18</v>
      </c>
      <c r="D92" s="247">
        <v>90</v>
      </c>
      <c r="E92" s="412"/>
    </row>
    <row r="93" spans="1:5" s="21" customFormat="1" ht="12.75">
      <c r="A93" s="49" t="s">
        <v>121</v>
      </c>
      <c r="B93" s="258" t="s">
        <v>973</v>
      </c>
      <c r="C93" s="242" t="s">
        <v>18</v>
      </c>
      <c r="D93" s="247">
        <v>40</v>
      </c>
      <c r="E93" s="412"/>
    </row>
    <row r="94" spans="1:5" s="21" customFormat="1" ht="12.75">
      <c r="A94" s="49" t="s">
        <v>122</v>
      </c>
      <c r="B94" s="253" t="s">
        <v>974</v>
      </c>
      <c r="C94" s="233" t="s">
        <v>339</v>
      </c>
      <c r="D94" s="242">
        <v>2</v>
      </c>
      <c r="E94" s="412"/>
    </row>
    <row r="95" spans="1:5" s="21" customFormat="1" ht="12.75">
      <c r="A95" s="49" t="s">
        <v>124</v>
      </c>
      <c r="B95" s="253" t="s">
        <v>975</v>
      </c>
      <c r="C95" s="233" t="s">
        <v>339</v>
      </c>
      <c r="D95" s="242">
        <v>1</v>
      </c>
      <c r="E95" s="412"/>
    </row>
    <row r="96" spans="1:5" s="21" customFormat="1" ht="12.75">
      <c r="A96" s="49" t="s">
        <v>125</v>
      </c>
      <c r="B96" s="253" t="s">
        <v>976</v>
      </c>
      <c r="C96" s="233" t="s">
        <v>339</v>
      </c>
      <c r="D96" s="247">
        <v>8</v>
      </c>
      <c r="E96" s="412"/>
    </row>
    <row r="97" spans="1:5" s="21" customFormat="1" ht="12.75">
      <c r="A97" s="49" t="s">
        <v>179</v>
      </c>
      <c r="B97" s="253" t="s">
        <v>977</v>
      </c>
      <c r="C97" s="233" t="s">
        <v>339</v>
      </c>
      <c r="D97" s="242">
        <v>4</v>
      </c>
      <c r="E97" s="412"/>
    </row>
    <row r="98" spans="1:5" s="21" customFormat="1" ht="12.75">
      <c r="A98" s="49" t="s">
        <v>180</v>
      </c>
      <c r="B98" s="258" t="s">
        <v>978</v>
      </c>
      <c r="C98" s="242" t="s">
        <v>329</v>
      </c>
      <c r="D98" s="247">
        <v>1</v>
      </c>
      <c r="E98" s="412"/>
    </row>
    <row r="99" spans="1:5" s="21" customFormat="1" ht="12.75">
      <c r="A99" s="49" t="s">
        <v>181</v>
      </c>
      <c r="B99" s="260" t="s">
        <v>979</v>
      </c>
      <c r="C99" s="242" t="s">
        <v>329</v>
      </c>
      <c r="D99" s="242">
        <v>1</v>
      </c>
      <c r="E99" s="412"/>
    </row>
    <row r="100" spans="1:5" s="21" customFormat="1" ht="12.75">
      <c r="A100" s="49" t="s">
        <v>182</v>
      </c>
      <c r="B100" s="258" t="s">
        <v>980</v>
      </c>
      <c r="C100" s="242" t="s">
        <v>329</v>
      </c>
      <c r="D100" s="242">
        <v>1</v>
      </c>
      <c r="E100" s="412"/>
    </row>
    <row r="101" spans="1:5" s="21" customFormat="1" ht="12.75">
      <c r="A101" s="49" t="s">
        <v>183</v>
      </c>
      <c r="B101" s="254" t="s">
        <v>981</v>
      </c>
      <c r="C101" s="234" t="s">
        <v>339</v>
      </c>
      <c r="D101" s="247">
        <v>2</v>
      </c>
      <c r="E101" s="412"/>
    </row>
    <row r="102" spans="1:5" s="21" customFormat="1" ht="12.75">
      <c r="A102" s="49" t="s">
        <v>184</v>
      </c>
      <c r="B102" s="261" t="s">
        <v>982</v>
      </c>
      <c r="C102" s="242" t="s">
        <v>18</v>
      </c>
      <c r="D102" s="242">
        <v>2</v>
      </c>
      <c r="E102" s="412"/>
    </row>
    <row r="103" spans="1:5" s="21" customFormat="1" ht="12.75">
      <c r="A103" s="49" t="s">
        <v>185</v>
      </c>
      <c r="B103" s="248" t="s">
        <v>983</v>
      </c>
      <c r="C103" s="242" t="s">
        <v>339</v>
      </c>
      <c r="D103" s="242">
        <v>2</v>
      </c>
      <c r="E103" s="412"/>
    </row>
    <row r="104" spans="1:5" s="21" customFormat="1" ht="12.75">
      <c r="A104" s="49" t="s">
        <v>186</v>
      </c>
      <c r="B104" s="261" t="s">
        <v>984</v>
      </c>
      <c r="C104" s="240" t="s">
        <v>18</v>
      </c>
      <c r="D104" s="242">
        <v>5</v>
      </c>
      <c r="E104" s="412"/>
    </row>
    <row r="105" spans="1:5" s="21" customFormat="1" ht="12.75">
      <c r="A105" s="49" t="s">
        <v>187</v>
      </c>
      <c r="B105" s="261" t="s">
        <v>985</v>
      </c>
      <c r="C105" s="242" t="s">
        <v>339</v>
      </c>
      <c r="D105" s="242">
        <v>1</v>
      </c>
      <c r="E105" s="412"/>
    </row>
    <row r="106" spans="1:5" s="21" customFormat="1" ht="12.75">
      <c r="A106" s="49" t="s">
        <v>188</v>
      </c>
      <c r="B106" s="254" t="s">
        <v>986</v>
      </c>
      <c r="C106" s="234" t="s">
        <v>339</v>
      </c>
      <c r="D106" s="231">
        <v>2</v>
      </c>
      <c r="E106" s="412"/>
    </row>
    <row r="107" spans="1:5" s="21" customFormat="1" ht="12.75">
      <c r="A107" s="49" t="s">
        <v>189</v>
      </c>
      <c r="B107" s="254" t="s">
        <v>987</v>
      </c>
      <c r="C107" s="242" t="s">
        <v>339</v>
      </c>
      <c r="D107" s="231">
        <v>2</v>
      </c>
      <c r="E107" s="412"/>
    </row>
    <row r="108" spans="1:5" s="21" customFormat="1" ht="12.75">
      <c r="A108" s="49" t="s">
        <v>190</v>
      </c>
      <c r="B108" s="254" t="s">
        <v>988</v>
      </c>
      <c r="C108" s="242" t="s">
        <v>339</v>
      </c>
      <c r="D108" s="231">
        <v>1</v>
      </c>
      <c r="E108" s="412"/>
    </row>
    <row r="109" spans="1:5" s="21" customFormat="1" ht="25.5">
      <c r="A109" s="49" t="s">
        <v>191</v>
      </c>
      <c r="B109" s="254" t="s">
        <v>989</v>
      </c>
      <c r="C109" s="242" t="s">
        <v>339</v>
      </c>
      <c r="D109" s="231">
        <v>1</v>
      </c>
      <c r="E109" s="412"/>
    </row>
    <row r="110" spans="1:5" s="21" customFormat="1" ht="12.75">
      <c r="A110" s="49" t="s">
        <v>192</v>
      </c>
      <c r="B110" s="254" t="s">
        <v>990</v>
      </c>
      <c r="C110" s="234" t="s">
        <v>197</v>
      </c>
      <c r="D110" s="231">
        <v>12</v>
      </c>
      <c r="E110" s="412"/>
    </row>
    <row r="111" spans="1:5" s="21" customFormat="1" ht="12.75">
      <c r="A111" s="49" t="s">
        <v>193</v>
      </c>
      <c r="B111" s="254" t="s">
        <v>206</v>
      </c>
      <c r="C111" s="231" t="s">
        <v>18</v>
      </c>
      <c r="D111" s="247">
        <v>90</v>
      </c>
      <c r="E111" s="423"/>
    </row>
    <row r="112" spans="1:5" s="21" customFormat="1" ht="12.75">
      <c r="A112" s="49" t="s">
        <v>194</v>
      </c>
      <c r="B112" s="254" t="s">
        <v>0</v>
      </c>
      <c r="C112" s="234" t="s">
        <v>329</v>
      </c>
      <c r="D112" s="247">
        <v>1</v>
      </c>
      <c r="E112" s="412"/>
    </row>
    <row r="113" spans="1:5" s="21" customFormat="1" ht="12.75">
      <c r="A113" s="39"/>
      <c r="B113" s="255" t="s">
        <v>1001</v>
      </c>
      <c r="C113" s="235"/>
      <c r="D113" s="247"/>
      <c r="E113" s="412"/>
    </row>
    <row r="114" spans="1:5" s="21" customFormat="1" ht="18.75" customHeight="1">
      <c r="A114" s="39"/>
      <c r="B114" s="441"/>
      <c r="C114" s="235"/>
      <c r="D114" s="231"/>
      <c r="E114" s="412"/>
    </row>
    <row r="115" spans="1:5" s="21" customFormat="1" ht="17.25" customHeight="1">
      <c r="A115" s="39">
        <v>4</v>
      </c>
      <c r="B115" s="440"/>
      <c r="C115" s="443"/>
      <c r="D115" s="443"/>
      <c r="E115" s="412"/>
    </row>
    <row r="116" spans="1:5" s="21" customFormat="1" ht="17.25" customHeight="1">
      <c r="A116" s="39"/>
      <c r="B116" s="440"/>
      <c r="C116" s="443"/>
      <c r="D116" s="443"/>
      <c r="E116" s="412"/>
    </row>
    <row r="117" spans="1:5" s="21" customFormat="1" ht="25.5">
      <c r="A117" s="49" t="s">
        <v>130</v>
      </c>
      <c r="B117" s="249" t="s">
        <v>921</v>
      </c>
      <c r="C117" s="232" t="s">
        <v>18</v>
      </c>
      <c r="D117" s="247">
        <v>80</v>
      </c>
      <c r="E117" s="412"/>
    </row>
    <row r="118" spans="1:5" s="21" customFormat="1" ht="25.5">
      <c r="A118" s="49" t="s">
        <v>131</v>
      </c>
      <c r="B118" s="248" t="s">
        <v>200</v>
      </c>
      <c r="C118" s="244" t="s">
        <v>18</v>
      </c>
      <c r="D118" s="247">
        <v>160</v>
      </c>
      <c r="E118" s="412"/>
    </row>
    <row r="119" spans="1:5" s="21" customFormat="1" ht="25.5">
      <c r="A119" s="49" t="s">
        <v>132</v>
      </c>
      <c r="B119" s="248" t="s">
        <v>201</v>
      </c>
      <c r="C119" s="244" t="s">
        <v>18</v>
      </c>
      <c r="D119" s="247">
        <v>160</v>
      </c>
      <c r="E119" s="412"/>
    </row>
    <row r="120" spans="1:5" s="21" customFormat="1" ht="12.75">
      <c r="A120" s="49" t="s">
        <v>133</v>
      </c>
      <c r="B120" s="248" t="s">
        <v>202</v>
      </c>
      <c r="C120" s="244" t="s">
        <v>18</v>
      </c>
      <c r="D120" s="247">
        <v>160</v>
      </c>
      <c r="E120" s="412"/>
    </row>
    <row r="121" spans="1:5" s="21" customFormat="1" ht="25.5">
      <c r="A121" s="49" t="s">
        <v>134</v>
      </c>
      <c r="B121" s="249" t="s">
        <v>991</v>
      </c>
      <c r="C121" s="232" t="s">
        <v>874</v>
      </c>
      <c r="D121" s="247">
        <v>2</v>
      </c>
      <c r="E121" s="412"/>
    </row>
    <row r="122" spans="1:5" s="21" customFormat="1" ht="25.5">
      <c r="A122" s="49" t="s">
        <v>135</v>
      </c>
      <c r="B122" s="249" t="s">
        <v>992</v>
      </c>
      <c r="C122" s="232" t="s">
        <v>339</v>
      </c>
      <c r="D122" s="247">
        <v>2</v>
      </c>
      <c r="E122" s="412"/>
    </row>
    <row r="123" spans="1:5" s="21" customFormat="1" ht="25.5">
      <c r="A123" s="49" t="s">
        <v>136</v>
      </c>
      <c r="B123" s="248" t="s">
        <v>923</v>
      </c>
      <c r="C123" s="244" t="s">
        <v>339</v>
      </c>
      <c r="D123" s="247">
        <v>2</v>
      </c>
      <c r="E123" s="412"/>
    </row>
    <row r="124" spans="1:5" s="21" customFormat="1" ht="12.75">
      <c r="A124" s="49" t="s">
        <v>223</v>
      </c>
      <c r="B124" s="250" t="s">
        <v>36</v>
      </c>
      <c r="C124" s="245" t="s">
        <v>924</v>
      </c>
      <c r="D124" s="246">
        <v>0.16</v>
      </c>
      <c r="E124" s="412"/>
    </row>
    <row r="125" spans="1:5" s="21" customFormat="1" ht="12.75">
      <c r="A125" s="49" t="s">
        <v>224</v>
      </c>
      <c r="B125" s="250" t="s">
        <v>37</v>
      </c>
      <c r="C125" s="245" t="s">
        <v>924</v>
      </c>
      <c r="D125" s="246">
        <v>0.16</v>
      </c>
      <c r="E125" s="412"/>
    </row>
    <row r="126" spans="1:5" s="21" customFormat="1" ht="12.75">
      <c r="A126" s="49" t="s">
        <v>1004</v>
      </c>
      <c r="B126" s="251" t="s">
        <v>204</v>
      </c>
      <c r="C126" s="243" t="s">
        <v>13</v>
      </c>
      <c r="D126" s="247">
        <v>1</v>
      </c>
      <c r="E126" s="412"/>
    </row>
    <row r="127" spans="1:5" s="21" customFormat="1" ht="19.5" customHeight="1">
      <c r="A127" s="39"/>
      <c r="B127" s="440"/>
      <c r="C127" s="443"/>
      <c r="D127" s="443"/>
      <c r="E127" s="412"/>
    </row>
    <row r="128" spans="1:5" s="21" customFormat="1" ht="12.75">
      <c r="A128" s="49" t="s">
        <v>1005</v>
      </c>
      <c r="B128" s="252" t="s">
        <v>993</v>
      </c>
      <c r="C128" s="231" t="s">
        <v>18</v>
      </c>
      <c r="D128" s="247">
        <v>160</v>
      </c>
      <c r="E128" s="412"/>
    </row>
    <row r="129" spans="1:5" s="21" customFormat="1" ht="12.75">
      <c r="A129" s="49" t="s">
        <v>1006</v>
      </c>
      <c r="B129" s="254" t="s">
        <v>994</v>
      </c>
      <c r="C129" s="237" t="s">
        <v>329</v>
      </c>
      <c r="D129" s="237">
        <v>2</v>
      </c>
      <c r="E129" s="412"/>
    </row>
    <row r="130" spans="1:5" s="21" customFormat="1" ht="25.5">
      <c r="A130" s="49" t="s">
        <v>1007</v>
      </c>
      <c r="B130" s="254" t="s">
        <v>995</v>
      </c>
      <c r="C130" s="237" t="s">
        <v>329</v>
      </c>
      <c r="D130" s="237">
        <v>2</v>
      </c>
      <c r="E130" s="412"/>
    </row>
    <row r="131" spans="1:5" s="21" customFormat="1" ht="17.25" customHeight="1">
      <c r="A131" s="49" t="s">
        <v>1008</v>
      </c>
      <c r="B131" s="254" t="s">
        <v>205</v>
      </c>
      <c r="C131" s="231" t="s">
        <v>18</v>
      </c>
      <c r="D131" s="247">
        <v>160</v>
      </c>
      <c r="E131" s="412"/>
    </row>
    <row r="132" spans="1:5" s="21" customFormat="1" ht="12.75">
      <c r="A132" s="49" t="s">
        <v>1009</v>
      </c>
      <c r="B132" s="254" t="s">
        <v>206</v>
      </c>
      <c r="C132" s="231" t="s">
        <v>18</v>
      </c>
      <c r="D132" s="247">
        <v>160</v>
      </c>
      <c r="E132" s="412"/>
    </row>
    <row r="133" spans="1:5" s="21" customFormat="1" ht="25.5">
      <c r="A133" s="49" t="s">
        <v>1010</v>
      </c>
      <c r="B133" s="254" t="s">
        <v>928</v>
      </c>
      <c r="C133" s="231" t="s">
        <v>18</v>
      </c>
      <c r="D133" s="247">
        <v>57</v>
      </c>
      <c r="E133" s="412"/>
    </row>
    <row r="134" spans="1:5" s="21" customFormat="1" ht="25.5">
      <c r="A134" s="49" t="s">
        <v>1011</v>
      </c>
      <c r="B134" s="254" t="s">
        <v>996</v>
      </c>
      <c r="C134" s="231" t="s">
        <v>18</v>
      </c>
      <c r="D134" s="247">
        <v>23</v>
      </c>
      <c r="E134" s="412"/>
    </row>
    <row r="135" spans="1:5" s="21" customFormat="1" ht="12.75">
      <c r="A135" s="49" t="s">
        <v>1012</v>
      </c>
      <c r="B135" s="254" t="s">
        <v>997</v>
      </c>
      <c r="C135" s="237" t="s">
        <v>329</v>
      </c>
      <c r="D135" s="237">
        <v>2</v>
      </c>
      <c r="E135" s="423"/>
    </row>
    <row r="136" spans="1:5" s="21" customFormat="1" ht="12.75">
      <c r="A136" s="49" t="s">
        <v>1013</v>
      </c>
      <c r="B136" s="254" t="s">
        <v>0</v>
      </c>
      <c r="C136" s="234" t="s">
        <v>329</v>
      </c>
      <c r="D136" s="247">
        <v>1</v>
      </c>
      <c r="E136" s="412"/>
    </row>
    <row r="137" spans="1:5" s="21" customFormat="1" ht="12.75">
      <c r="A137" s="39"/>
      <c r="B137" s="255" t="s">
        <v>998</v>
      </c>
      <c r="C137" s="237"/>
      <c r="D137" s="237"/>
      <c r="E137" s="412"/>
    </row>
    <row r="138" spans="1:5" s="21" customFormat="1" ht="12.75">
      <c r="A138" s="39"/>
      <c r="B138" s="12" t="s">
        <v>12</v>
      </c>
      <c r="C138" s="237"/>
      <c r="D138" s="237"/>
      <c r="E138" s="412"/>
    </row>
    <row r="139" spans="1:5" s="21" customFormat="1" ht="117.75" customHeight="1">
      <c r="A139" s="31"/>
      <c r="B139" s="262" t="s">
        <v>17</v>
      </c>
      <c r="C139" s="27"/>
      <c r="D139" s="27"/>
      <c r="E139" s="412"/>
    </row>
    <row r="140" spans="1:5" ht="16.5" customHeight="1">
      <c r="A140" s="6"/>
      <c r="B140" s="84" t="s">
        <v>325</v>
      </c>
      <c r="C140" s="6"/>
      <c r="D140" s="7"/>
      <c r="E140" s="442"/>
    </row>
    <row r="141" spans="1:4" ht="9.75" customHeight="1">
      <c r="A141" s="420"/>
      <c r="B141" s="229"/>
      <c r="C141" s="421"/>
      <c r="D141" s="421"/>
    </row>
    <row r="142" spans="1:4" ht="15.75">
      <c r="A142" s="43"/>
      <c r="B142" s="144"/>
      <c r="C142" s="43"/>
      <c r="D142" s="43"/>
    </row>
    <row r="143" spans="1:4" ht="15.75">
      <c r="A143" s="43"/>
      <c r="B143" s="43"/>
      <c r="C143" s="43"/>
      <c r="D143" s="43"/>
    </row>
    <row r="144" ht="15.75">
      <c r="A144" s="85"/>
    </row>
    <row r="145" spans="2:4" ht="15.75">
      <c r="B145" s="81"/>
      <c r="C145" s="81"/>
      <c r="D145" s="81"/>
    </row>
  </sheetData>
  <sheetProtection/>
  <mergeCells count="12">
    <mergeCell ref="A1:D1"/>
    <mergeCell ref="A2:D2"/>
    <mergeCell ref="A3:D3"/>
    <mergeCell ref="A4:D4"/>
    <mergeCell ref="A5:D5"/>
    <mergeCell ref="A6:D6"/>
    <mergeCell ref="A9:A10"/>
    <mergeCell ref="B9:B10"/>
    <mergeCell ref="C9:C10"/>
    <mergeCell ref="E9:E10"/>
    <mergeCell ref="D9:D10"/>
    <mergeCell ref="A7:D7"/>
  </mergeCells>
  <printOptions/>
  <pageMargins left="0.25" right="0.25" top="0.75" bottom="0.75" header="0.3" footer="0.3"/>
  <pageSetup fitToHeight="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9"/>
  </sheetPr>
  <dimension ref="A1:E66"/>
  <sheetViews>
    <sheetView showZeros="0" zoomScalePageLayoutView="0" workbookViewId="0" topLeftCell="A47">
      <selection activeCell="E62" sqref="A1:E62"/>
    </sheetView>
  </sheetViews>
  <sheetFormatPr defaultColWidth="11.421875" defaultRowHeight="15"/>
  <cols>
    <col min="1" max="1" width="3.8515625" style="74" customWidth="1"/>
    <col min="2" max="2" width="40.421875" style="74" customWidth="1"/>
    <col min="3" max="5" width="11.7109375" style="74" customWidth="1"/>
    <col min="6" max="6" width="10.140625" style="54" customWidth="1"/>
    <col min="7" max="16384" width="11.421875" style="54" customWidth="1"/>
  </cols>
  <sheetData>
    <row r="1" spans="1:5" ht="18" customHeight="1">
      <c r="A1" s="501" t="s">
        <v>1324</v>
      </c>
      <c r="B1" s="501"/>
      <c r="C1" s="501"/>
      <c r="D1" s="501"/>
      <c r="E1" s="501"/>
    </row>
    <row r="2" spans="1:5" ht="15.75" customHeight="1">
      <c r="A2" s="532" t="s">
        <v>565</v>
      </c>
      <c r="B2" s="532"/>
      <c r="C2" s="532"/>
      <c r="D2" s="532"/>
      <c r="E2" s="532"/>
    </row>
    <row r="3" spans="1:5" ht="15.75">
      <c r="A3" s="533" t="s">
        <v>20</v>
      </c>
      <c r="B3" s="533"/>
      <c r="C3" s="533"/>
      <c r="D3" s="533"/>
      <c r="E3" s="533"/>
    </row>
    <row r="4" spans="1:5" ht="32.25" customHeight="1">
      <c r="A4" s="498" t="s">
        <v>286</v>
      </c>
      <c r="B4" s="498"/>
      <c r="C4" s="498"/>
      <c r="D4" s="498"/>
      <c r="E4" s="498"/>
    </row>
    <row r="5" spans="1:5" ht="30.75" customHeight="1">
      <c r="A5" s="498" t="s">
        <v>287</v>
      </c>
      <c r="B5" s="498"/>
      <c r="C5" s="498"/>
      <c r="D5" s="498"/>
      <c r="E5" s="498"/>
    </row>
    <row r="6" spans="1:5" ht="15.75" customHeight="1">
      <c r="A6" s="498" t="s">
        <v>288</v>
      </c>
      <c r="B6" s="498"/>
      <c r="C6" s="498"/>
      <c r="D6" s="498"/>
      <c r="E6" s="498"/>
    </row>
    <row r="7" spans="1:5" ht="15.75" customHeight="1">
      <c r="A7" s="498" t="s">
        <v>289</v>
      </c>
      <c r="B7" s="498"/>
      <c r="C7" s="498"/>
      <c r="D7" s="498"/>
      <c r="E7" s="498"/>
    </row>
    <row r="8" spans="1:5" ht="15.75">
      <c r="A8" s="55"/>
      <c r="B8" s="55"/>
      <c r="C8" s="55"/>
      <c r="D8" s="55"/>
      <c r="E8" s="55"/>
    </row>
    <row r="9" spans="1:5" s="56" customFormat="1" ht="15.75" customHeight="1">
      <c r="A9" s="499" t="s">
        <v>21</v>
      </c>
      <c r="B9" s="499" t="s">
        <v>22</v>
      </c>
      <c r="C9" s="499" t="s">
        <v>23</v>
      </c>
      <c r="D9" s="500" t="s">
        <v>24</v>
      </c>
      <c r="E9" s="500" t="s">
        <v>1316</v>
      </c>
    </row>
    <row r="10" spans="1:5" s="56" customFormat="1" ht="71.25" customHeight="1">
      <c r="A10" s="499"/>
      <c r="B10" s="499"/>
      <c r="C10" s="499"/>
      <c r="D10" s="500"/>
      <c r="E10" s="500"/>
    </row>
    <row r="11" spans="1:5" s="58" customFormat="1" ht="12.75">
      <c r="A11" s="2">
        <v>1</v>
      </c>
      <c r="B11" s="2">
        <v>2</v>
      </c>
      <c r="C11" s="2">
        <v>3</v>
      </c>
      <c r="D11" s="375">
        <v>4</v>
      </c>
      <c r="E11" s="375">
        <v>5</v>
      </c>
    </row>
    <row r="12" spans="1:5" s="58" customFormat="1" ht="12.75">
      <c r="A12" s="57"/>
      <c r="B12" s="78"/>
      <c r="C12" s="57"/>
      <c r="D12" s="57"/>
      <c r="E12" s="57"/>
    </row>
    <row r="13" spans="1:5" s="51" customFormat="1" ht="12.75">
      <c r="A13" s="263"/>
      <c r="B13" s="264" t="s">
        <v>198</v>
      </c>
      <c r="C13" s="264"/>
      <c r="D13" s="264"/>
      <c r="E13" s="264"/>
    </row>
    <row r="14" spans="1:5" s="51" customFormat="1" ht="25.5">
      <c r="A14" s="265">
        <v>1</v>
      </c>
      <c r="B14" s="266" t="s">
        <v>1014</v>
      </c>
      <c r="C14" s="267" t="s">
        <v>18</v>
      </c>
      <c r="D14" s="236">
        <v>1334</v>
      </c>
      <c r="E14" s="37"/>
    </row>
    <row r="15" spans="1:5" s="51" customFormat="1" ht="18" customHeight="1">
      <c r="A15" s="265">
        <f>A14+1</f>
        <v>2</v>
      </c>
      <c r="B15" s="266" t="s">
        <v>1264</v>
      </c>
      <c r="C15" s="267" t="s">
        <v>339</v>
      </c>
      <c r="D15" s="377">
        <v>1</v>
      </c>
      <c r="E15" s="37"/>
    </row>
    <row r="16" spans="1:5" s="51" customFormat="1" ht="17.25" customHeight="1">
      <c r="A16" s="265">
        <f aca="true" t="shared" si="0" ref="A16:A34">A15+1</f>
        <v>3</v>
      </c>
      <c r="B16" s="266" t="s">
        <v>1015</v>
      </c>
      <c r="C16" s="267" t="s">
        <v>18</v>
      </c>
      <c r="D16" s="236">
        <f>D14</f>
        <v>1334</v>
      </c>
      <c r="E16" s="37"/>
    </row>
    <row r="17" spans="1:5" s="51" customFormat="1" ht="17.25" customHeight="1">
      <c r="A17" s="265">
        <f t="shared" si="0"/>
        <v>4</v>
      </c>
      <c r="B17" s="266" t="s">
        <v>1016</v>
      </c>
      <c r="C17" s="267" t="s">
        <v>18</v>
      </c>
      <c r="D17" s="236">
        <f>D16</f>
        <v>1334</v>
      </c>
      <c r="E17" s="268"/>
    </row>
    <row r="18" spans="1:5" s="51" customFormat="1" ht="17.25" customHeight="1">
      <c r="A18" s="265">
        <f t="shared" si="0"/>
        <v>5</v>
      </c>
      <c r="B18" s="266" t="s">
        <v>1017</v>
      </c>
      <c r="C18" s="267" t="s">
        <v>339</v>
      </c>
      <c r="D18" s="236">
        <v>30</v>
      </c>
      <c r="E18" s="268"/>
    </row>
    <row r="19" spans="1:5" s="51" customFormat="1" ht="12.75">
      <c r="A19" s="265">
        <f t="shared" si="0"/>
        <v>6</v>
      </c>
      <c r="B19" s="266" t="s">
        <v>1018</v>
      </c>
      <c r="C19" s="267" t="s">
        <v>18</v>
      </c>
      <c r="D19" s="236">
        <v>450</v>
      </c>
      <c r="E19" s="268"/>
    </row>
    <row r="20" spans="1:5" s="51" customFormat="1" ht="12.75">
      <c r="A20" s="265">
        <f t="shared" si="0"/>
        <v>7</v>
      </c>
      <c r="B20" s="266" t="s">
        <v>1019</v>
      </c>
      <c r="C20" s="267" t="s">
        <v>18</v>
      </c>
      <c r="D20" s="236">
        <v>1229</v>
      </c>
      <c r="E20" s="268"/>
    </row>
    <row r="21" spans="1:5" s="51" customFormat="1" ht="12.75">
      <c r="A21" s="265">
        <f t="shared" si="0"/>
        <v>8</v>
      </c>
      <c r="B21" s="266" t="s">
        <v>1020</v>
      </c>
      <c r="C21" s="267" t="s">
        <v>18</v>
      </c>
      <c r="D21" s="236">
        <v>105</v>
      </c>
      <c r="E21" s="60"/>
    </row>
    <row r="22" spans="1:5" s="51" customFormat="1" ht="25.5">
      <c r="A22" s="265">
        <f t="shared" si="0"/>
        <v>9</v>
      </c>
      <c r="B22" s="266" t="s">
        <v>1021</v>
      </c>
      <c r="C22" s="267" t="s">
        <v>339</v>
      </c>
      <c r="D22" s="236">
        <v>335</v>
      </c>
      <c r="E22" s="60"/>
    </row>
    <row r="23" spans="1:5" s="51" customFormat="1" ht="12.75">
      <c r="A23" s="265">
        <f t="shared" si="0"/>
        <v>10</v>
      </c>
      <c r="B23" s="266" t="s">
        <v>1022</v>
      </c>
      <c r="C23" s="267" t="s">
        <v>339</v>
      </c>
      <c r="D23" s="236">
        <v>67</v>
      </c>
      <c r="E23" s="61"/>
    </row>
    <row r="24" spans="1:5" s="51" customFormat="1" ht="25.5">
      <c r="A24" s="265">
        <f t="shared" si="0"/>
        <v>11</v>
      </c>
      <c r="B24" s="266" t="s">
        <v>1023</v>
      </c>
      <c r="C24" s="267" t="s">
        <v>339</v>
      </c>
      <c r="D24" s="236">
        <v>30</v>
      </c>
      <c r="E24" s="30"/>
    </row>
    <row r="25" spans="1:5" s="51" customFormat="1" ht="12.75">
      <c r="A25" s="265">
        <f t="shared" si="0"/>
        <v>12</v>
      </c>
      <c r="B25" s="266" t="s">
        <v>1265</v>
      </c>
      <c r="C25" s="267" t="s">
        <v>339</v>
      </c>
      <c r="D25" s="377">
        <v>1</v>
      </c>
      <c r="E25" s="61"/>
    </row>
    <row r="26" spans="1:5" s="51" customFormat="1" ht="12.75">
      <c r="A26" s="265">
        <f t="shared" si="0"/>
        <v>13</v>
      </c>
      <c r="B26" s="266" t="s">
        <v>1266</v>
      </c>
      <c r="C26" s="267" t="s">
        <v>339</v>
      </c>
      <c r="D26" s="377">
        <v>1</v>
      </c>
      <c r="E26" s="61"/>
    </row>
    <row r="27" spans="1:5" s="51" customFormat="1" ht="12.75">
      <c r="A27" s="265">
        <f t="shared" si="0"/>
        <v>14</v>
      </c>
      <c r="B27" s="266" t="s">
        <v>1025</v>
      </c>
      <c r="C27" s="267" t="s">
        <v>339</v>
      </c>
      <c r="D27" s="236">
        <v>30</v>
      </c>
      <c r="E27" s="61"/>
    </row>
    <row r="28" spans="1:5" s="51" customFormat="1" ht="15" customHeight="1">
      <c r="A28" s="265">
        <f t="shared" si="0"/>
        <v>15</v>
      </c>
      <c r="B28" s="266" t="s">
        <v>35</v>
      </c>
      <c r="C28" s="267" t="s">
        <v>16</v>
      </c>
      <c r="D28" s="236">
        <v>250</v>
      </c>
      <c r="E28" s="268"/>
    </row>
    <row r="29" spans="1:5" s="51" customFormat="1" ht="15" customHeight="1">
      <c r="A29" s="265">
        <f t="shared" si="0"/>
        <v>16</v>
      </c>
      <c r="B29" s="266" t="s">
        <v>1026</v>
      </c>
      <c r="C29" s="267" t="s">
        <v>329</v>
      </c>
      <c r="D29" s="236">
        <v>10</v>
      </c>
      <c r="E29" s="268"/>
    </row>
    <row r="30" spans="1:5" s="51" customFormat="1" ht="15" customHeight="1">
      <c r="A30" s="265">
        <f t="shared" si="0"/>
        <v>17</v>
      </c>
      <c r="B30" s="266" t="s">
        <v>1027</v>
      </c>
      <c r="C30" s="267" t="s">
        <v>329</v>
      </c>
      <c r="D30" s="236">
        <v>1</v>
      </c>
      <c r="E30" s="53"/>
    </row>
    <row r="31" spans="1:5" s="51" customFormat="1" ht="15" customHeight="1">
      <c r="A31" s="265">
        <f t="shared" si="0"/>
        <v>18</v>
      </c>
      <c r="B31" s="266" t="s">
        <v>1028</v>
      </c>
      <c r="C31" s="267" t="s">
        <v>13</v>
      </c>
      <c r="D31" s="236">
        <v>1</v>
      </c>
      <c r="E31" s="268"/>
    </row>
    <row r="32" spans="1:5" s="51" customFormat="1" ht="15" customHeight="1">
      <c r="A32" s="265">
        <f t="shared" si="0"/>
        <v>19</v>
      </c>
      <c r="B32" s="266" t="s">
        <v>37</v>
      </c>
      <c r="C32" s="267" t="s">
        <v>924</v>
      </c>
      <c r="D32" s="236">
        <v>1.666</v>
      </c>
      <c r="E32" s="268"/>
    </row>
    <row r="33" spans="1:5" s="51" customFormat="1" ht="15" customHeight="1">
      <c r="A33" s="265">
        <f t="shared" si="0"/>
        <v>20</v>
      </c>
      <c r="B33" s="266" t="s">
        <v>36</v>
      </c>
      <c r="C33" s="267" t="s">
        <v>924</v>
      </c>
      <c r="D33" s="236">
        <v>1.305</v>
      </c>
      <c r="E33" s="268"/>
    </row>
    <row r="34" spans="1:5" s="51" customFormat="1" ht="15" customHeight="1">
      <c r="A34" s="265">
        <f t="shared" si="0"/>
        <v>21</v>
      </c>
      <c r="B34" s="266" t="s">
        <v>34</v>
      </c>
      <c r="C34" s="267" t="s">
        <v>13</v>
      </c>
      <c r="D34" s="236">
        <v>1</v>
      </c>
      <c r="E34" s="268"/>
    </row>
    <row r="35" spans="1:5" s="51" customFormat="1" ht="15" customHeight="1">
      <c r="A35" s="265"/>
      <c r="B35" s="464" t="s">
        <v>716</v>
      </c>
      <c r="C35" s="267"/>
      <c r="D35" s="236"/>
      <c r="E35" s="268"/>
    </row>
    <row r="36" spans="1:5" s="51" customFormat="1" ht="15" customHeight="1">
      <c r="A36" s="265">
        <v>22</v>
      </c>
      <c r="B36" s="378" t="s">
        <v>1267</v>
      </c>
      <c r="C36" s="271" t="s">
        <v>329</v>
      </c>
      <c r="D36" s="272">
        <v>30</v>
      </c>
      <c r="E36" s="268"/>
    </row>
    <row r="37" spans="1:5" s="51" customFormat="1" ht="12.75">
      <c r="A37" s="265">
        <f>A36+1</f>
        <v>23</v>
      </c>
      <c r="B37" s="378" t="s">
        <v>1268</v>
      </c>
      <c r="C37" s="271" t="s">
        <v>329</v>
      </c>
      <c r="D37" s="272">
        <v>2</v>
      </c>
      <c r="E37" s="268"/>
    </row>
    <row r="38" spans="1:5" s="51" customFormat="1" ht="12.75">
      <c r="A38" s="265">
        <f aca="true" t="shared" si="1" ref="A38:A58">A37+1</f>
        <v>24</v>
      </c>
      <c r="B38" s="380" t="s">
        <v>1030</v>
      </c>
      <c r="C38" s="271" t="s">
        <v>339</v>
      </c>
      <c r="D38" s="272">
        <v>18</v>
      </c>
      <c r="E38" s="217"/>
    </row>
    <row r="39" spans="1:5" s="51" customFormat="1" ht="12.75">
      <c r="A39" s="265">
        <f t="shared" si="1"/>
        <v>25</v>
      </c>
      <c r="B39" s="266" t="s">
        <v>1031</v>
      </c>
      <c r="C39" s="271" t="s">
        <v>329</v>
      </c>
      <c r="D39" s="272">
        <v>30</v>
      </c>
      <c r="E39" s="217"/>
    </row>
    <row r="40" spans="1:5" s="51" customFormat="1" ht="12.75">
      <c r="A40" s="265">
        <f t="shared" si="1"/>
        <v>26</v>
      </c>
      <c r="B40" s="266" t="s">
        <v>1032</v>
      </c>
      <c r="C40" s="271" t="s">
        <v>339</v>
      </c>
      <c r="D40" s="272">
        <v>30</v>
      </c>
      <c r="E40" s="217"/>
    </row>
    <row r="41" spans="1:5" s="51" customFormat="1" ht="12.75">
      <c r="A41" s="265">
        <f t="shared" si="1"/>
        <v>27</v>
      </c>
      <c r="B41" s="380" t="s">
        <v>1033</v>
      </c>
      <c r="C41" s="271" t="s">
        <v>18</v>
      </c>
      <c r="D41" s="272">
        <v>1703</v>
      </c>
      <c r="E41" s="268"/>
    </row>
    <row r="42" spans="1:5" s="51" customFormat="1" ht="12.75">
      <c r="A42" s="265">
        <f t="shared" si="1"/>
        <v>28</v>
      </c>
      <c r="B42" s="380" t="s">
        <v>1034</v>
      </c>
      <c r="C42" s="271" t="s">
        <v>18</v>
      </c>
      <c r="D42" s="272">
        <v>450</v>
      </c>
      <c r="E42" s="217"/>
    </row>
    <row r="43" spans="1:5" s="51" customFormat="1" ht="12.75">
      <c r="A43" s="265">
        <f t="shared" si="1"/>
        <v>29</v>
      </c>
      <c r="B43" s="266" t="s">
        <v>1035</v>
      </c>
      <c r="C43" s="271" t="s">
        <v>329</v>
      </c>
      <c r="D43" s="272">
        <v>67</v>
      </c>
      <c r="E43" s="217"/>
    </row>
    <row r="44" spans="1:5" s="51" customFormat="1" ht="12.75">
      <c r="A44" s="265">
        <f t="shared" si="1"/>
        <v>30</v>
      </c>
      <c r="B44" s="266" t="s">
        <v>1036</v>
      </c>
      <c r="C44" s="271" t="s">
        <v>339</v>
      </c>
      <c r="D44" s="272">
        <v>335</v>
      </c>
      <c r="E44" s="217"/>
    </row>
    <row r="45" spans="1:5" s="51" customFormat="1" ht="12.75">
      <c r="A45" s="265">
        <f t="shared" si="1"/>
        <v>31</v>
      </c>
      <c r="B45" s="266" t="s">
        <v>1037</v>
      </c>
      <c r="C45" s="271" t="s">
        <v>18</v>
      </c>
      <c r="D45" s="272">
        <v>1269</v>
      </c>
      <c r="E45" s="217"/>
    </row>
    <row r="46" spans="1:5" s="51" customFormat="1" ht="12.75">
      <c r="A46" s="265">
        <f t="shared" si="1"/>
        <v>32</v>
      </c>
      <c r="B46" s="266" t="s">
        <v>1038</v>
      </c>
      <c r="C46" s="271" t="s">
        <v>18</v>
      </c>
      <c r="D46" s="272">
        <v>105</v>
      </c>
      <c r="E46" s="217"/>
    </row>
    <row r="47" spans="1:5" s="51" customFormat="1" ht="12.75">
      <c r="A47" s="265">
        <f t="shared" si="1"/>
        <v>33</v>
      </c>
      <c r="B47" s="266" t="s">
        <v>206</v>
      </c>
      <c r="C47" s="271" t="s">
        <v>1039</v>
      </c>
      <c r="D47" s="272">
        <v>1334</v>
      </c>
      <c r="E47" s="268"/>
    </row>
    <row r="48" spans="1:5" s="51" customFormat="1" ht="12.75">
      <c r="A48" s="265">
        <f t="shared" si="1"/>
        <v>34</v>
      </c>
      <c r="B48" s="381" t="s">
        <v>1269</v>
      </c>
      <c r="C48" s="267" t="s">
        <v>339</v>
      </c>
      <c r="D48" s="379">
        <v>1</v>
      </c>
      <c r="E48" s="268"/>
    </row>
    <row r="49" spans="1:5" s="51" customFormat="1" ht="12.75">
      <c r="A49" s="265">
        <f t="shared" si="1"/>
        <v>35</v>
      </c>
      <c r="B49" s="381" t="s">
        <v>1270</v>
      </c>
      <c r="C49" s="267" t="s">
        <v>339</v>
      </c>
      <c r="D49" s="379">
        <v>1</v>
      </c>
      <c r="E49" s="268"/>
    </row>
    <row r="50" spans="1:5" s="51" customFormat="1" ht="12.75">
      <c r="A50" s="265">
        <f t="shared" si="1"/>
        <v>36</v>
      </c>
      <c r="B50" s="381" t="s">
        <v>1271</v>
      </c>
      <c r="C50" s="267" t="s">
        <v>339</v>
      </c>
      <c r="D50" s="379">
        <v>1</v>
      </c>
      <c r="E50" s="268"/>
    </row>
    <row r="51" spans="1:5" s="51" customFormat="1" ht="12.75">
      <c r="A51" s="265">
        <f t="shared" si="1"/>
        <v>37</v>
      </c>
      <c r="B51" s="380" t="s">
        <v>1272</v>
      </c>
      <c r="C51" s="267" t="s">
        <v>339</v>
      </c>
      <c r="D51" s="379">
        <v>1</v>
      </c>
      <c r="E51" s="268"/>
    </row>
    <row r="52" spans="1:5" s="51" customFormat="1" ht="12.75">
      <c r="A52" s="265">
        <f t="shared" si="1"/>
        <v>38</v>
      </c>
      <c r="B52" s="380" t="s">
        <v>982</v>
      </c>
      <c r="C52" s="267" t="s">
        <v>18</v>
      </c>
      <c r="D52" s="379">
        <v>2</v>
      </c>
      <c r="E52" s="268"/>
    </row>
    <row r="53" spans="1:5" s="51" customFormat="1" ht="12.75">
      <c r="A53" s="265">
        <f t="shared" si="1"/>
        <v>39</v>
      </c>
      <c r="B53" s="380" t="s">
        <v>983</v>
      </c>
      <c r="C53" s="267" t="s">
        <v>339</v>
      </c>
      <c r="D53" s="379">
        <v>2</v>
      </c>
      <c r="E53" s="268"/>
    </row>
    <row r="54" spans="1:5" s="51" customFormat="1" ht="12.75">
      <c r="A54" s="265">
        <f t="shared" si="1"/>
        <v>40</v>
      </c>
      <c r="B54" s="380" t="s">
        <v>984</v>
      </c>
      <c r="C54" s="267" t="s">
        <v>18</v>
      </c>
      <c r="D54" s="379">
        <v>10</v>
      </c>
      <c r="E54" s="268"/>
    </row>
    <row r="55" spans="1:5" s="51" customFormat="1" ht="12.75">
      <c r="A55" s="265">
        <f t="shared" si="1"/>
        <v>41</v>
      </c>
      <c r="B55" s="380" t="s">
        <v>985</v>
      </c>
      <c r="C55" s="267" t="s">
        <v>339</v>
      </c>
      <c r="D55" s="379">
        <v>2</v>
      </c>
      <c r="E55" s="268"/>
    </row>
    <row r="56" spans="1:5" s="51" customFormat="1" ht="12.75">
      <c r="A56" s="265">
        <f t="shared" si="1"/>
        <v>42</v>
      </c>
      <c r="B56" s="380" t="s">
        <v>986</v>
      </c>
      <c r="C56" s="267" t="s">
        <v>339</v>
      </c>
      <c r="D56" s="379">
        <v>4</v>
      </c>
      <c r="E56" s="268"/>
    </row>
    <row r="57" spans="1:5" s="51" customFormat="1" ht="12.75">
      <c r="A57" s="265">
        <f t="shared" si="1"/>
        <v>43</v>
      </c>
      <c r="B57" s="380" t="s">
        <v>1273</v>
      </c>
      <c r="C57" s="267" t="s">
        <v>329</v>
      </c>
      <c r="D57" s="379">
        <v>2</v>
      </c>
      <c r="E57" s="268"/>
    </row>
    <row r="58" spans="1:5" s="51" customFormat="1" ht="12.75">
      <c r="A58" s="265">
        <f t="shared" si="1"/>
        <v>44</v>
      </c>
      <c r="B58" s="266" t="s">
        <v>1040</v>
      </c>
      <c r="C58" s="271" t="s">
        <v>329</v>
      </c>
      <c r="D58" s="272">
        <v>1</v>
      </c>
      <c r="E58" s="268"/>
    </row>
    <row r="59" spans="1:5" ht="15.75">
      <c r="A59" s="59"/>
      <c r="B59" s="62" t="s">
        <v>12</v>
      </c>
      <c r="C59" s="63"/>
      <c r="D59" s="63"/>
      <c r="E59" s="64"/>
    </row>
    <row r="60" spans="1:5" ht="102">
      <c r="A60" s="59"/>
      <c r="B60" s="65" t="s">
        <v>17</v>
      </c>
      <c r="C60" s="63"/>
      <c r="D60" s="63"/>
      <c r="E60" s="64"/>
    </row>
    <row r="61" spans="1:5" ht="15.75">
      <c r="A61" s="66"/>
      <c r="B61" s="67" t="s">
        <v>19</v>
      </c>
      <c r="C61" s="66"/>
      <c r="D61" s="68"/>
      <c r="E61" s="68"/>
    </row>
    <row r="62" spans="1:5" ht="15.75">
      <c r="A62" s="70"/>
      <c r="B62" s="71"/>
      <c r="C62" s="72"/>
      <c r="D62" s="72"/>
      <c r="E62" s="72"/>
    </row>
    <row r="63" spans="1:5" ht="15.75">
      <c r="A63" s="43"/>
      <c r="B63" s="144"/>
      <c r="C63" s="43"/>
      <c r="D63" s="43"/>
      <c r="E63" s="43"/>
    </row>
    <row r="64" spans="1:5" ht="15.75">
      <c r="A64" s="43"/>
      <c r="B64" s="43"/>
      <c r="C64" s="43"/>
      <c r="D64" s="43"/>
      <c r="E64" s="43"/>
    </row>
    <row r="65" ht="15.75">
      <c r="A65" s="73"/>
    </row>
    <row r="66" spans="2:5" ht="15.75">
      <c r="B66" s="54"/>
      <c r="C66" s="54"/>
      <c r="D66" s="54"/>
      <c r="E66" s="54"/>
    </row>
  </sheetData>
  <sheetProtection/>
  <mergeCells count="12">
    <mergeCell ref="E9:E10"/>
    <mergeCell ref="A7:E7"/>
    <mergeCell ref="A9:A10"/>
    <mergeCell ref="B9:B10"/>
    <mergeCell ref="C9:C10"/>
    <mergeCell ref="D9:D10"/>
    <mergeCell ref="A1:E1"/>
    <mergeCell ref="A2:E2"/>
    <mergeCell ref="A3:E3"/>
    <mergeCell ref="A4:E4"/>
    <mergeCell ref="A5:E5"/>
    <mergeCell ref="A6:E6"/>
  </mergeCells>
  <printOptions/>
  <pageMargins left="0.7086614173228347" right="0.7086614173228347" top="0.7480314960629921" bottom="0.7480314960629921" header="0.31496062992125984" footer="0.31496062992125984"/>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2016-10-17T10:14:49Z</cp:lastPrinted>
  <dcterms:created xsi:type="dcterms:W3CDTF">2012-05-22T12:04:26Z</dcterms:created>
  <dcterms:modified xsi:type="dcterms:W3CDTF">2016-10-18T08:53:52Z</dcterms:modified>
  <cp:category/>
  <cp:version/>
  <cp:contentType/>
  <cp:contentStatus/>
</cp:coreProperties>
</file>