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890" activeTab="1"/>
  </bookViews>
  <sheets>
    <sheet name="A. Pašv. ceļiem nepiec. invest." sheetId="1" r:id="rId1"/>
    <sheet name="B.Valsts ceļiem nepiec. invest." sheetId="2" r:id="rId2"/>
  </sheets>
  <definedNames>
    <definedName name="_xlnm.Print_Area" localSheetId="0">'A. Pašv. ceļiem nepiec. invest.'!$A$1:$F$30</definedName>
    <definedName name="_xlnm.Print_Area" localSheetId="1">'B.Valsts ceļiem nepiec. invest.'!$A$1:$F$23</definedName>
  </definedNames>
  <calcPr fullCalcOnLoad="1"/>
</workbook>
</file>

<file path=xl/sharedStrings.xml><?xml version="1.0" encoding="utf-8"?>
<sst xmlns="http://schemas.openxmlformats.org/spreadsheetml/2006/main" count="146" uniqueCount="93">
  <si>
    <t>Nr.p.k.</t>
  </si>
  <si>
    <t>Nepieciešamo ieguldījumu raksturs (grants seguma/asfalta seguma rekonstrukcija/izbūve)</t>
  </si>
  <si>
    <t>1.</t>
  </si>
  <si>
    <t>2.</t>
  </si>
  <si>
    <t>3.</t>
  </si>
  <si>
    <t>4.</t>
  </si>
  <si>
    <t>5.</t>
  </si>
  <si>
    <t>Ceļa/ielas stāvoklis (norādīt, ir vai nav avārijas stāvoklī, balstoties uz datiem, kas pieejami: http://www.lvceli.lv/LV/?i=661), īss ceļa raksturojums</t>
  </si>
  <si>
    <t>Rekonstruējamais/izbūvējamais ceļa/ielas posms, tā garums (km)</t>
  </si>
  <si>
    <t xml:space="preserve">Pielietotās vidējās izmaksas uz 1 km, LVL </t>
  </si>
  <si>
    <t>Nepieciešamais investīciju apjoms, LVL</t>
  </si>
  <si>
    <t>ir avārijas stāvoklī</t>
  </si>
  <si>
    <t>asfalta seguma rekonstrukcija/izbūve</t>
  </si>
  <si>
    <t>ir  avārijas stāvoklī</t>
  </si>
  <si>
    <t>Baltkrievijas robeža (Pāternieki)  (no 232,150 līdz 239,350), 7,200</t>
  </si>
  <si>
    <t>Rīga-Daugavpils-Krāslava  (no 201,742 līdz 201,911), 0,169</t>
  </si>
  <si>
    <t>Galvenie autoceļi</t>
  </si>
  <si>
    <t>Reģionālie (1.šķiras) autoceļi</t>
  </si>
  <si>
    <t>Vietējie (2.šķiras) autoceļi</t>
  </si>
  <si>
    <t>6.</t>
  </si>
  <si>
    <t>asfalta seguma rekonstrukcija</t>
  </si>
  <si>
    <t>I</t>
  </si>
  <si>
    <t>II</t>
  </si>
  <si>
    <t>Daugavpils iekļaušana Euro Velo tīklā</t>
  </si>
  <si>
    <t>Jauno tramvaja maršrutu izveide</t>
  </si>
  <si>
    <t>Autotransporta mezgls Kandavas iela - Smilšu iela - Daugavas iela</t>
  </si>
  <si>
    <t>Veloceliņu izbūve mikrorajonos</t>
  </si>
  <si>
    <t>Sabiedriskā transporta infrastruktūras attīstība</t>
  </si>
  <si>
    <t>Esošo tramvaju maršrutu rekonstrukcija</t>
  </si>
  <si>
    <t>Maršruta Nr.1 daļa no Butļerova līdz Valkas ielai – 1.435 km</t>
  </si>
  <si>
    <t>Maršruta Nr.1 daļa no Vienības līdz Stacijas ielai – 1.645 km</t>
  </si>
  <si>
    <t>Maršruta Nr.3 daļa no Tirgus līdz Cietoksnim – 1.48 km</t>
  </si>
  <si>
    <t>Jaunas tramvaja maršruts uz Jaunās Forštadtes rajonu – 5.09 km</t>
  </si>
  <si>
    <t>Jaunais tramvaja maršruts uz Vecstropu rajonu – 5.95 km</t>
  </si>
  <si>
    <r>
      <t xml:space="preserve"> </t>
    </r>
    <r>
      <rPr>
        <b/>
        <sz val="10"/>
        <color indexed="8"/>
        <rFont val="Times New Roman"/>
        <family val="1"/>
      </rPr>
      <t>Jauno tramvaju vagonu iegāde</t>
    </r>
  </si>
  <si>
    <r>
      <t xml:space="preserve"> </t>
    </r>
    <r>
      <rPr>
        <sz val="10"/>
        <color indexed="8"/>
        <rFont val="Times New Roman"/>
        <family val="1"/>
      </rPr>
      <t>Jauno sešasu tramvaju vagonu iegāde – 4 gab.</t>
    </r>
  </si>
  <si>
    <t>Jauno četrasu tramvaju vagonu iegāde -  8 gab.</t>
  </si>
  <si>
    <t>Pilsētas satiksmes infratsruktūras attīstība:</t>
  </si>
  <si>
    <t>Kopā:</t>
  </si>
  <si>
    <t>5.1.</t>
  </si>
  <si>
    <t>5.1.1.</t>
  </si>
  <si>
    <t>5.1.2.</t>
  </si>
  <si>
    <t>5.1.3.</t>
  </si>
  <si>
    <t>5.2.</t>
  </si>
  <si>
    <t>5.2.1.</t>
  </si>
  <si>
    <t>5.2.2.</t>
  </si>
  <si>
    <t>5.3.</t>
  </si>
  <si>
    <t>5.3.1.</t>
  </si>
  <si>
    <t>5.3.2.</t>
  </si>
  <si>
    <t>Daugavpils pilsētas teritorijas plānojumā 2006.-2018 ir paredzēta autotransporta mezglu, pārvadu un jauna tilta būvniecība, kas nodrošinātu ērtu satiksmi starp pilsētas mikrorajoniem, atslogotu dzelzceļa šķērsošanas vietas un nodrošinātu tranzītsatiksmes plūsmu apkārt pilsētai</t>
  </si>
  <si>
    <t>izbūve</t>
  </si>
  <si>
    <t>rekonstrukcija</t>
  </si>
  <si>
    <t>Piejamība TEN-T tīklam</t>
  </si>
  <si>
    <t>6.1.</t>
  </si>
  <si>
    <t>6.2.</t>
  </si>
  <si>
    <t>6.3.</t>
  </si>
  <si>
    <t>6.4.</t>
  </si>
  <si>
    <t>Varšavas ielas rekonstrukcija, posmā no 18. novembra ielas līdz Smilšu ielai, pilsētas mikrorajona iela</t>
  </si>
  <si>
    <t>Ceļš ar sliktas kvalitātes asfalta segumu</t>
  </si>
  <si>
    <t>Pārdaugavas ielas posmā  no Ņekrasova ielas līdz Amatu ielas ir ceļš ar sliktas kvalitātes asfalta segumu, Pārdaugavas ielas posms no Amatu ielas līdz Silenes ielas ir grants ceļa segums</t>
  </si>
  <si>
    <t>A6 kreisajā puse no 225,753 līdz 227,139; 1,386</t>
  </si>
  <si>
    <t>A6 kreisajā puse no 212,200 līdz 224,116; 11,916</t>
  </si>
  <si>
    <t>A6 labajā puse  no 212,220 līdz 215,100; 2,880</t>
  </si>
  <si>
    <t xml:space="preserve"> Baltkrievijas robeža (Pāternieki)  (no 239,500 līdz 247,900); 8,400</t>
  </si>
  <si>
    <t>Krievijas robeža (Grebņeva) -Rēzekne - (no 124,685 līdz 133,000), 8,315</t>
  </si>
  <si>
    <t>Daugavpils-Lietuvas robeža (Medumi) (no 144,785 līdz 148,130); 3,345</t>
  </si>
  <si>
    <t>Daugavpils-Lietuvas robeža (Medumi) (no 156,400 līdz 163,441); 7,041</t>
  </si>
  <si>
    <t>P68 Daugavpils-Skrudaliena-Baltkrievijas rob. (no 3,320 līdz 7,840), 4,520</t>
  </si>
  <si>
    <t>P68 Daugavpils-Skrudaliena-Baltkrievijas rob. (no26,000 līdz 29,150), 3,150</t>
  </si>
  <si>
    <t>V673 Daugavpils-Elerne-Lielborne (no 7,760 līdz 12,710), 4,950</t>
  </si>
  <si>
    <t>V695 Daugavpils - Birkineļi - Smeline (no 2,110 līdz 7,090), 4,980</t>
  </si>
  <si>
    <t>V711 Ilūkste-Rubanišķi-Daugavpils (no 11,570 līdz 17,930), 6,360</t>
  </si>
  <si>
    <t>Tramvaja maršruts nav izveidots</t>
  </si>
  <si>
    <t>Sliktas kvalitātes ceļš</t>
  </si>
  <si>
    <t>1.1.</t>
  </si>
  <si>
    <t>1.2.</t>
  </si>
  <si>
    <t>1.3.</t>
  </si>
  <si>
    <t>1.4.</t>
  </si>
  <si>
    <t>2.1.</t>
  </si>
  <si>
    <t>3.1.</t>
  </si>
  <si>
    <t>3.2.</t>
  </si>
  <si>
    <t>3.3.</t>
  </si>
  <si>
    <t>Kandavas – Daugavas ielu transporta mezgls, kas savienos Kandavas ielu ar Daugavas ielu</t>
  </si>
  <si>
    <t>2. Stacijas – Kārklu- Motoru ielu autotransporta  mezgls.</t>
  </si>
  <si>
    <t xml:space="preserve">Valkas - Dunduru pārvads. </t>
  </si>
  <si>
    <t>Kandavas –Stacijas- Smilšu ielu pārvads, kas uzlabos transporta satiksmi virzienā Centrs – Jaunbūve;</t>
  </si>
  <si>
    <t>Daugavas ielas no Parka ielas līdz Rīgas šosejai rekonstrukcija un Parka ielas posmā no Rīgas šossējas līdz Daugavas ielas, ceļi savieno pilsētas mikrorajonus</t>
  </si>
  <si>
    <t>Smilšu ielas rekonstrukcija, ceļš savieno pilsētas mikrorajonus</t>
  </si>
  <si>
    <t xml:space="preserve">Pārdaugavas ielas posmā  no Ņekrasova ielas līdz Silenes ielai rekonstrukcija, pilsētas mikrorajona iela </t>
  </si>
  <si>
    <t xml:space="preserve">3.anketa A: Izvērtējums par veicamajiem ieguldījumiem pašvaldības ceļu rekonstruēšanā/izbūvē, kas ved no lauku teritorijas (pagasti, ciemi) uz novada līmeņa vai reģionālā līmeņa attīstības centru, kā arī nacionālas, reģionālas un novadu nozīmes centru ielu rekonstruēšanā </t>
  </si>
  <si>
    <t>    Ž. Kulakova</t>
  </si>
  <si>
    <t>Daugavpils pilsētas domes priekšsēdētāja        </t>
  </si>
  <si>
    <r>
      <t xml:space="preserve">3.anketa B: Izvērtējums par veicamajiem ieguldījumiem </t>
    </r>
    <r>
      <rPr>
        <b/>
        <sz val="13"/>
        <rFont val="Times New Roman"/>
        <family val="1"/>
      </rPr>
      <t xml:space="preserve">valsts </t>
    </r>
    <r>
      <rPr>
        <b/>
        <sz val="13"/>
        <color indexed="8"/>
        <rFont val="Times New Roman"/>
        <family val="1"/>
      </rPr>
      <t xml:space="preserve">ceļu rekonstruēšanā/izbūvē, kas ved no lauku teritorijas (pagasti, ciemi) uz novada līmeņa vai reģionālā līmeņa attīstības centru, kā arī nacionālas, reģionālas un novadu nozīmes centru ielu rekonstruēšanā </t>
    </r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</si>
</sst>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</numFmts>
  <fonts count="55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0" fillId="0" borderId="10" xfId="0" applyFont="1" applyBorder="1" applyAlignment="1">
      <alignment vertical="top" wrapText="1"/>
    </xf>
    <xf numFmtId="0" fontId="10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32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13" fillId="0" borderId="0" xfId="0" applyFont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3" fontId="1" fillId="33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3" fontId="1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5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3" fontId="1" fillId="33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justify" vertical="top" wrapText="1"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3" fontId="1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8" fillId="0" borderId="10" xfId="0" applyFont="1" applyBorder="1" applyAlignment="1">
      <alignment vertical="top" wrapText="1"/>
    </xf>
    <xf numFmtId="0" fontId="21" fillId="0" borderId="0" xfId="0" applyFont="1" applyAlignment="1">
      <alignment horizontal="center" vertical="justify"/>
    </xf>
    <xf numFmtId="0" fontId="23" fillId="0" borderId="0" xfId="0" applyFont="1" applyAlignment="1">
      <alignment horizontal="right"/>
    </xf>
    <xf numFmtId="0" fontId="17" fillId="0" borderId="0" xfId="0" applyFont="1" applyAlignment="1">
      <alignment horizontal="left" wrapText="1"/>
    </xf>
    <xf numFmtId="0" fontId="0" fillId="0" borderId="0" xfId="0" applyAlignment="1">
      <alignment wrapText="1"/>
    </xf>
    <xf numFmtId="3" fontId="19" fillId="33" borderId="11" xfId="0" applyNumberFormat="1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Fill="1" applyBorder="1" applyAlignment="1">
      <alignment/>
    </xf>
    <xf numFmtId="0" fontId="1" fillId="33" borderId="14" xfId="0" applyFont="1" applyFill="1" applyBorder="1" applyAlignment="1">
      <alignment vertical="top" wrapText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22" fillId="0" borderId="0" xfId="0" applyFont="1" applyAlignment="1">
      <alignment wrapText="1"/>
    </xf>
    <xf numFmtId="0" fontId="0" fillId="0" borderId="17" xfId="0" applyBorder="1" applyAlignment="1">
      <alignment wrapText="1"/>
    </xf>
    <xf numFmtId="0" fontId="1" fillId="33" borderId="11" xfId="0" applyFont="1" applyFill="1" applyBorder="1" applyAlignment="1">
      <alignment horizontal="center"/>
    </xf>
    <xf numFmtId="0" fontId="0" fillId="33" borderId="13" xfId="0" applyFill="1" applyBorder="1" applyAlignment="1">
      <alignment horizontal="left"/>
    </xf>
    <xf numFmtId="0" fontId="18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Normal="85" zoomScaleSheetLayoutView="100" zoomScalePageLayoutView="0" workbookViewId="0" topLeftCell="A19">
      <selection activeCell="B29" sqref="B29:C29"/>
    </sheetView>
  </sheetViews>
  <sheetFormatPr defaultColWidth="9.140625" defaultRowHeight="15"/>
  <cols>
    <col min="1" max="1" width="6.8515625" style="0" customWidth="1"/>
    <col min="2" max="2" width="37.7109375" style="0" customWidth="1"/>
    <col min="3" max="3" width="29.8515625" style="28" customWidth="1"/>
    <col min="4" max="4" width="26.8515625" style="0" bestFit="1" customWidth="1"/>
    <col min="5" max="5" width="22.140625" style="28" bestFit="1" customWidth="1"/>
    <col min="6" max="6" width="19.8515625" style="28" bestFit="1" customWidth="1"/>
    <col min="7" max="7" width="11.140625" style="0" bestFit="1" customWidth="1"/>
  </cols>
  <sheetData>
    <row r="1" spans="1:6" ht="45" customHeight="1">
      <c r="A1" s="68" t="s">
        <v>89</v>
      </c>
      <c r="B1" s="68"/>
      <c r="C1" s="68"/>
      <c r="D1" s="68"/>
      <c r="E1" s="68"/>
      <c r="F1" s="69"/>
    </row>
    <row r="3" spans="1:6" ht="72.75" customHeight="1">
      <c r="A3" s="90" t="s">
        <v>0</v>
      </c>
      <c r="B3" s="90" t="s">
        <v>8</v>
      </c>
      <c r="C3" s="90" t="s">
        <v>7</v>
      </c>
      <c r="D3" s="90" t="s">
        <v>1</v>
      </c>
      <c r="E3" s="90" t="s">
        <v>10</v>
      </c>
      <c r="F3" s="90" t="s">
        <v>9</v>
      </c>
    </row>
    <row r="4" spans="1:6" s="49" customFormat="1" ht="15">
      <c r="A4" s="42"/>
      <c r="B4" s="50" t="s">
        <v>52</v>
      </c>
      <c r="C4" s="86"/>
      <c r="D4" s="78"/>
      <c r="E4" s="78"/>
      <c r="F4" s="79"/>
    </row>
    <row r="5" spans="1:6" ht="25.5">
      <c r="A5" s="55" t="s">
        <v>2</v>
      </c>
      <c r="B5" s="38" t="s">
        <v>25</v>
      </c>
      <c r="C5" s="81" t="s">
        <v>49</v>
      </c>
      <c r="D5" s="39" t="s">
        <v>12</v>
      </c>
      <c r="E5" s="40"/>
      <c r="F5" s="40"/>
    </row>
    <row r="6" spans="1:6" ht="38.25">
      <c r="A6" s="37" t="s">
        <v>21</v>
      </c>
      <c r="B6" s="41" t="s">
        <v>85</v>
      </c>
      <c r="C6" s="82"/>
      <c r="D6" s="39" t="s">
        <v>12</v>
      </c>
      <c r="E6" s="40">
        <v>50000000</v>
      </c>
      <c r="F6" s="40">
        <f>E6/2.24</f>
        <v>22321428.57142857</v>
      </c>
    </row>
    <row r="7" spans="1:6" ht="25.5">
      <c r="A7" s="37" t="s">
        <v>22</v>
      </c>
      <c r="B7" s="41" t="s">
        <v>82</v>
      </c>
      <c r="C7" s="82"/>
      <c r="D7" s="39" t="s">
        <v>50</v>
      </c>
      <c r="E7" s="40">
        <v>1000000</v>
      </c>
      <c r="F7" s="40">
        <f>E7/0.63</f>
        <v>1587301.5873015872</v>
      </c>
    </row>
    <row r="8" spans="1:6" ht="29.25" customHeight="1">
      <c r="A8" s="55" t="s">
        <v>3</v>
      </c>
      <c r="B8" s="43" t="s">
        <v>84</v>
      </c>
      <c r="C8" s="82"/>
      <c r="D8" s="39" t="s">
        <v>12</v>
      </c>
      <c r="E8" s="40">
        <v>4600000</v>
      </c>
      <c r="F8" s="40">
        <f>E8/3</f>
        <v>1533333.3333333333</v>
      </c>
    </row>
    <row r="9" spans="1:6" s="49" customFormat="1" ht="27.75" customHeight="1">
      <c r="A9" s="55" t="s">
        <v>4</v>
      </c>
      <c r="B9" s="44" t="s">
        <v>83</v>
      </c>
      <c r="C9" s="82"/>
      <c r="D9" s="39" t="s">
        <v>12</v>
      </c>
      <c r="E9" s="40">
        <v>1500000</v>
      </c>
      <c r="F9" s="40">
        <f>E9/0.409</f>
        <v>3667481.6625916874</v>
      </c>
    </row>
    <row r="10" spans="1:6" s="49" customFormat="1" ht="15">
      <c r="A10" s="54"/>
      <c r="B10" s="52" t="s">
        <v>23</v>
      </c>
      <c r="C10" s="82"/>
      <c r="D10" s="39"/>
      <c r="E10" s="40"/>
      <c r="F10" s="40"/>
    </row>
    <row r="11" spans="1:6" s="49" customFormat="1" ht="15">
      <c r="A11" s="53" t="s">
        <v>5</v>
      </c>
      <c r="B11" s="51" t="s">
        <v>26</v>
      </c>
      <c r="C11" s="83"/>
      <c r="D11" s="39" t="s">
        <v>50</v>
      </c>
      <c r="E11" s="40">
        <v>2000000</v>
      </c>
      <c r="F11" s="40">
        <f>E11/48.655</f>
        <v>41105.74452779776</v>
      </c>
    </row>
    <row r="12" spans="1:6" s="49" customFormat="1" ht="25.5">
      <c r="A12" s="53" t="s">
        <v>6</v>
      </c>
      <c r="B12" s="60" t="s">
        <v>27</v>
      </c>
      <c r="C12" s="87"/>
      <c r="D12" s="75"/>
      <c r="E12" s="75"/>
      <c r="F12" s="76"/>
    </row>
    <row r="13" spans="1:6" s="49" customFormat="1" ht="15">
      <c r="A13" s="47" t="s">
        <v>39</v>
      </c>
      <c r="B13" s="45" t="s">
        <v>28</v>
      </c>
      <c r="C13" s="42"/>
      <c r="D13" s="46"/>
      <c r="E13" s="47"/>
      <c r="F13" s="46"/>
    </row>
    <row r="14" spans="1:6" s="49" customFormat="1" ht="25.5">
      <c r="A14" s="47" t="s">
        <v>40</v>
      </c>
      <c r="B14" s="48" t="s">
        <v>29</v>
      </c>
      <c r="C14" s="26" t="s">
        <v>73</v>
      </c>
      <c r="D14" s="48" t="s">
        <v>51</v>
      </c>
      <c r="E14" s="63">
        <v>2450980</v>
      </c>
      <c r="F14" s="48"/>
    </row>
    <row r="15" spans="1:6" ht="25.5">
      <c r="A15" s="47" t="s">
        <v>41</v>
      </c>
      <c r="B15" s="31" t="s">
        <v>30</v>
      </c>
      <c r="C15" s="26" t="s">
        <v>73</v>
      </c>
      <c r="D15" s="48" t="s">
        <v>51</v>
      </c>
      <c r="E15" s="64">
        <v>3010350</v>
      </c>
      <c r="F15" s="31"/>
    </row>
    <row r="16" spans="1:6" ht="25.5">
      <c r="A16" s="47" t="s">
        <v>42</v>
      </c>
      <c r="B16" s="31" t="s">
        <v>31</v>
      </c>
      <c r="C16" s="26" t="s">
        <v>73</v>
      </c>
      <c r="D16" s="48" t="s">
        <v>51</v>
      </c>
      <c r="E16" s="64">
        <v>1354200</v>
      </c>
      <c r="F16" s="31"/>
    </row>
    <row r="17" spans="1:6" ht="15">
      <c r="A17" s="47" t="s">
        <v>43</v>
      </c>
      <c r="B17" s="32" t="s">
        <v>24</v>
      </c>
      <c r="C17" s="77"/>
      <c r="D17" s="78"/>
      <c r="E17" s="78"/>
      <c r="F17" s="79"/>
    </row>
    <row r="18" spans="1:6" ht="25.5">
      <c r="A18" s="47" t="s">
        <v>44</v>
      </c>
      <c r="B18" s="31" t="s">
        <v>32</v>
      </c>
      <c r="C18" s="26" t="s">
        <v>72</v>
      </c>
      <c r="D18" s="39" t="s">
        <v>50</v>
      </c>
      <c r="E18" s="33">
        <v>7380500</v>
      </c>
      <c r="F18" s="33">
        <v>1450000</v>
      </c>
    </row>
    <row r="19" spans="1:6" ht="25.5">
      <c r="A19" s="47" t="s">
        <v>45</v>
      </c>
      <c r="B19" s="31" t="s">
        <v>33</v>
      </c>
      <c r="C19" s="26" t="s">
        <v>72</v>
      </c>
      <c r="D19" s="39" t="s">
        <v>50</v>
      </c>
      <c r="E19" s="33">
        <v>9817500</v>
      </c>
      <c r="F19" s="33">
        <v>1650000</v>
      </c>
    </row>
    <row r="20" spans="1:6" ht="15">
      <c r="A20" s="47" t="s">
        <v>46</v>
      </c>
      <c r="B20" s="34" t="s">
        <v>34</v>
      </c>
      <c r="C20" s="80"/>
      <c r="D20" s="78"/>
      <c r="E20" s="78"/>
      <c r="F20" s="79"/>
    </row>
    <row r="21" spans="1:6" ht="15">
      <c r="A21" s="47" t="s">
        <v>47</v>
      </c>
      <c r="B21" s="35" t="s">
        <v>35</v>
      </c>
      <c r="C21" s="25"/>
      <c r="D21" s="35"/>
      <c r="E21" s="33">
        <v>2228240</v>
      </c>
      <c r="F21" s="33">
        <v>278530</v>
      </c>
    </row>
    <row r="22" spans="1:6" ht="15">
      <c r="A22" s="47" t="s">
        <v>48</v>
      </c>
      <c r="B22" s="25" t="s">
        <v>36</v>
      </c>
      <c r="C22" s="25"/>
      <c r="D22" s="25"/>
      <c r="E22" s="33">
        <v>2001920</v>
      </c>
      <c r="F22" s="33">
        <v>500480</v>
      </c>
    </row>
    <row r="23" spans="1:6" ht="13.5" customHeight="1">
      <c r="A23" s="56" t="s">
        <v>19</v>
      </c>
      <c r="B23" s="61" t="s">
        <v>37</v>
      </c>
      <c r="C23" s="74"/>
      <c r="D23" s="75"/>
      <c r="E23" s="75"/>
      <c r="F23" s="76"/>
    </row>
    <row r="24" spans="1:6" ht="51">
      <c r="A24" s="57" t="s">
        <v>53</v>
      </c>
      <c r="B24" s="19" t="s">
        <v>86</v>
      </c>
      <c r="C24" s="26" t="s">
        <v>58</v>
      </c>
      <c r="D24" s="19" t="s">
        <v>20</v>
      </c>
      <c r="E24" s="33">
        <v>3487000</v>
      </c>
      <c r="F24" s="33">
        <f>E24/3.487</f>
        <v>1000000</v>
      </c>
    </row>
    <row r="25" spans="1:6" ht="26.25">
      <c r="A25" s="57" t="s">
        <v>54</v>
      </c>
      <c r="B25" s="19" t="s">
        <v>87</v>
      </c>
      <c r="C25" s="26" t="s">
        <v>58</v>
      </c>
      <c r="D25" s="19" t="s">
        <v>20</v>
      </c>
      <c r="E25" s="30">
        <v>900000</v>
      </c>
      <c r="F25" s="33">
        <v>900000</v>
      </c>
    </row>
    <row r="26" spans="1:6" ht="77.25">
      <c r="A26" s="58" t="s">
        <v>55</v>
      </c>
      <c r="B26" s="24" t="s">
        <v>88</v>
      </c>
      <c r="C26" s="26" t="s">
        <v>59</v>
      </c>
      <c r="D26" s="1" t="s">
        <v>20</v>
      </c>
      <c r="E26" s="30">
        <v>1572358</v>
      </c>
      <c r="F26" s="30">
        <f>E26/2.47</f>
        <v>636582.1862348177</v>
      </c>
    </row>
    <row r="27" spans="1:6" ht="39">
      <c r="A27" s="59" t="s">
        <v>56</v>
      </c>
      <c r="B27" s="26" t="s">
        <v>57</v>
      </c>
      <c r="C27" s="26" t="s">
        <v>58</v>
      </c>
      <c r="D27" s="1" t="s">
        <v>20</v>
      </c>
      <c r="E27" s="30">
        <v>988851</v>
      </c>
      <c r="F27" s="30">
        <f>E27/1.005</f>
        <v>983931.3432835822</v>
      </c>
    </row>
    <row r="28" spans="1:6" s="20" customFormat="1" ht="16.5">
      <c r="A28" s="72"/>
      <c r="B28" s="73"/>
      <c r="C28" s="73"/>
      <c r="D28" s="65" t="s">
        <v>38</v>
      </c>
      <c r="E28" s="70">
        <f>SUM(E6:E27)</f>
        <v>94291899</v>
      </c>
      <c r="F28" s="71"/>
    </row>
    <row r="29" spans="1:10" ht="15" customHeight="1">
      <c r="A29" s="66"/>
      <c r="B29" s="91" t="s">
        <v>91</v>
      </c>
      <c r="C29" s="91"/>
      <c r="D29" s="85"/>
      <c r="E29" s="2" t="s">
        <v>90</v>
      </c>
      <c r="F29"/>
      <c r="H29" s="20"/>
      <c r="I29" s="20"/>
      <c r="J29" s="20"/>
    </row>
    <row r="30" spans="1:10" ht="15.75">
      <c r="A30" s="66"/>
      <c r="C30" s="3"/>
      <c r="D30" s="69"/>
      <c r="E30" s="67"/>
      <c r="F30" s="84"/>
      <c r="G30" s="84"/>
      <c r="H30" s="20"/>
      <c r="I30" s="20"/>
      <c r="J30" s="20"/>
    </row>
    <row r="31" spans="2:6" s="20" customFormat="1" ht="15">
      <c r="B31" s="21"/>
      <c r="C31" s="27"/>
      <c r="E31" s="27"/>
      <c r="F31" s="27"/>
    </row>
    <row r="32" spans="2:6" s="20" customFormat="1" ht="15">
      <c r="B32" s="22"/>
      <c r="C32" s="27"/>
      <c r="E32" s="27"/>
      <c r="F32" s="27"/>
    </row>
    <row r="33" spans="2:6" s="20" customFormat="1" ht="15">
      <c r="B33" s="22"/>
      <c r="C33" s="27"/>
      <c r="E33" s="27"/>
      <c r="F33" s="27"/>
    </row>
    <row r="34" spans="3:6" s="20" customFormat="1" ht="15">
      <c r="C34" s="27"/>
      <c r="D34" s="23"/>
      <c r="E34" s="27"/>
      <c r="F34" s="27"/>
    </row>
    <row r="35" ht="15">
      <c r="A35" s="4"/>
    </row>
    <row r="36" ht="15">
      <c r="A36" s="4"/>
    </row>
    <row r="37" spans="1:4" ht="15">
      <c r="A37" s="4"/>
      <c r="D37" s="6"/>
    </row>
    <row r="39" spans="1:3" ht="15">
      <c r="A39" s="4"/>
      <c r="B39" s="5"/>
      <c r="C39" s="29"/>
    </row>
    <row r="40" spans="1:3" ht="15">
      <c r="A40" s="4"/>
      <c r="B40" s="5"/>
      <c r="C40" s="29"/>
    </row>
    <row r="41" spans="1:2" ht="15">
      <c r="A41" s="4"/>
      <c r="B41" s="5"/>
    </row>
    <row r="42" ht="15">
      <c r="B42" s="5"/>
    </row>
    <row r="43" spans="1:2" ht="15">
      <c r="A43" s="4"/>
      <c r="B43" s="5"/>
    </row>
    <row r="44" spans="1:4" ht="15">
      <c r="A44" s="4"/>
      <c r="B44" s="5"/>
      <c r="D44" s="7"/>
    </row>
    <row r="45" spans="1:2" ht="15">
      <c r="A45" s="4"/>
      <c r="B45" s="4"/>
    </row>
    <row r="46" spans="1:2" ht="15">
      <c r="A46" s="4"/>
      <c r="B46" s="5"/>
    </row>
    <row r="47" ht="15">
      <c r="B47" s="3"/>
    </row>
    <row r="48" ht="15">
      <c r="B48" s="3"/>
    </row>
    <row r="49" spans="1:2" ht="15">
      <c r="A49" s="4"/>
      <c r="B49" s="5"/>
    </row>
    <row r="50" spans="1:2" ht="15">
      <c r="A50" s="4"/>
      <c r="B50" s="5"/>
    </row>
  </sheetData>
  <sheetProtection/>
  <mergeCells count="12">
    <mergeCell ref="F30:G30"/>
    <mergeCell ref="D29:D30"/>
    <mergeCell ref="C4:F4"/>
    <mergeCell ref="C12:F12"/>
    <mergeCell ref="B29:C29"/>
    <mergeCell ref="A1:F1"/>
    <mergeCell ref="E28:F28"/>
    <mergeCell ref="A28:C28"/>
    <mergeCell ref="C23:F23"/>
    <mergeCell ref="C17:F17"/>
    <mergeCell ref="C20:F20"/>
    <mergeCell ref="C5:C11"/>
  </mergeCells>
  <printOptions/>
  <pageMargins left="0.7" right="0.7" top="0.75" bottom="0.7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140625" defaultRowHeight="15"/>
  <cols>
    <col min="2" max="2" width="46.7109375" style="0" customWidth="1"/>
    <col min="3" max="3" width="28.28125" style="0" customWidth="1"/>
    <col min="4" max="4" width="28.00390625" style="0" customWidth="1"/>
    <col min="5" max="5" width="24.28125" style="0" customWidth="1"/>
    <col min="6" max="6" width="20.00390625" style="0" customWidth="1"/>
  </cols>
  <sheetData>
    <row r="1" spans="1:6" ht="45.75" customHeight="1">
      <c r="A1" s="88" t="s">
        <v>92</v>
      </c>
      <c r="B1" s="88"/>
      <c r="C1" s="88"/>
      <c r="D1" s="88"/>
      <c r="E1" s="88"/>
      <c r="F1" s="89"/>
    </row>
    <row r="3" ht="0.75" customHeight="1"/>
    <row r="4" spans="1:6" ht="63.75">
      <c r="A4" s="92" t="s">
        <v>0</v>
      </c>
      <c r="B4" s="92" t="s">
        <v>8</v>
      </c>
      <c r="C4" s="93" t="s">
        <v>7</v>
      </c>
      <c r="D4" s="92" t="s">
        <v>1</v>
      </c>
      <c r="E4" s="92" t="s">
        <v>10</v>
      </c>
      <c r="F4" s="92" t="s">
        <v>9</v>
      </c>
    </row>
    <row r="5" spans="1:6" ht="15">
      <c r="A5" s="10" t="s">
        <v>2</v>
      </c>
      <c r="B5" s="10" t="s">
        <v>16</v>
      </c>
      <c r="C5" s="10"/>
      <c r="D5" s="10"/>
      <c r="E5" s="36"/>
      <c r="F5" s="36"/>
    </row>
    <row r="6" spans="1:6" ht="30">
      <c r="A6" s="11" t="s">
        <v>74</v>
      </c>
      <c r="B6" s="12" t="s">
        <v>15</v>
      </c>
      <c r="C6" s="8" t="s">
        <v>11</v>
      </c>
      <c r="D6" s="8" t="s">
        <v>12</v>
      </c>
      <c r="E6" s="9"/>
      <c r="F6" s="9"/>
    </row>
    <row r="7" spans="1:6" ht="30">
      <c r="A7" s="11" t="s">
        <v>75</v>
      </c>
      <c r="B7" s="12" t="s">
        <v>14</v>
      </c>
      <c r="C7" s="8" t="s">
        <v>13</v>
      </c>
      <c r="D7" s="8" t="s">
        <v>12</v>
      </c>
      <c r="E7" s="9"/>
      <c r="F7" s="9"/>
    </row>
    <row r="8" spans="1:6" ht="30">
      <c r="A8" s="11"/>
      <c r="B8" s="13" t="s">
        <v>63</v>
      </c>
      <c r="C8" s="8" t="s">
        <v>13</v>
      </c>
      <c r="D8" s="8" t="s">
        <v>12</v>
      </c>
      <c r="E8" s="9"/>
      <c r="F8" s="9"/>
    </row>
    <row r="9" spans="1:6" ht="30">
      <c r="A9" s="11"/>
      <c r="B9" s="13" t="s">
        <v>62</v>
      </c>
      <c r="C9" s="8" t="s">
        <v>13</v>
      </c>
      <c r="D9" s="8" t="s">
        <v>12</v>
      </c>
      <c r="E9" s="9"/>
      <c r="F9" s="9"/>
    </row>
    <row r="10" spans="1:6" ht="30">
      <c r="A10" s="11"/>
      <c r="B10" s="13" t="s">
        <v>61</v>
      </c>
      <c r="C10" s="8" t="s">
        <v>13</v>
      </c>
      <c r="D10" s="8" t="s">
        <v>12</v>
      </c>
      <c r="E10" s="9"/>
      <c r="F10" s="9"/>
    </row>
    <row r="11" spans="1:6" ht="30">
      <c r="A11" s="14"/>
      <c r="B11" s="15" t="s">
        <v>60</v>
      </c>
      <c r="C11" s="8" t="s">
        <v>13</v>
      </c>
      <c r="D11" s="8" t="s">
        <v>12</v>
      </c>
      <c r="E11" s="9"/>
      <c r="F11" s="9"/>
    </row>
    <row r="12" spans="1:6" ht="30">
      <c r="A12" s="11" t="s">
        <v>76</v>
      </c>
      <c r="B12" s="12" t="s">
        <v>64</v>
      </c>
      <c r="C12" s="8" t="s">
        <v>13</v>
      </c>
      <c r="D12" s="8" t="s">
        <v>12</v>
      </c>
      <c r="E12" s="9"/>
      <c r="F12" s="9"/>
    </row>
    <row r="13" spans="1:6" ht="30">
      <c r="A13" s="11" t="s">
        <v>77</v>
      </c>
      <c r="B13" s="12" t="s">
        <v>65</v>
      </c>
      <c r="C13" s="8" t="s">
        <v>13</v>
      </c>
      <c r="D13" s="8" t="s">
        <v>12</v>
      </c>
      <c r="E13" s="9"/>
      <c r="F13" s="9"/>
    </row>
    <row r="14" spans="1:6" ht="30">
      <c r="A14" s="11"/>
      <c r="B14" s="62" t="s">
        <v>66</v>
      </c>
      <c r="C14" s="8" t="s">
        <v>13</v>
      </c>
      <c r="D14" s="8" t="s">
        <v>12</v>
      </c>
      <c r="E14" s="9"/>
      <c r="F14" s="9"/>
    </row>
    <row r="15" spans="1:6" ht="15">
      <c r="A15" s="14" t="s">
        <v>3</v>
      </c>
      <c r="B15" s="14" t="s">
        <v>17</v>
      </c>
      <c r="C15" s="15"/>
      <c r="D15" s="15"/>
      <c r="E15" s="16"/>
      <c r="F15" s="16"/>
    </row>
    <row r="16" spans="1:6" ht="30">
      <c r="A16" s="17" t="s">
        <v>78</v>
      </c>
      <c r="B16" s="12" t="s">
        <v>67</v>
      </c>
      <c r="C16" s="8" t="s">
        <v>13</v>
      </c>
      <c r="D16" s="8" t="s">
        <v>12</v>
      </c>
      <c r="E16" s="9"/>
      <c r="F16" s="9"/>
    </row>
    <row r="17" spans="1:6" ht="30">
      <c r="A17" s="17"/>
      <c r="B17" s="62" t="s">
        <v>68</v>
      </c>
      <c r="C17" s="8" t="s">
        <v>13</v>
      </c>
      <c r="D17" s="8" t="s">
        <v>12</v>
      </c>
      <c r="E17" s="9"/>
      <c r="F17" s="9"/>
    </row>
    <row r="18" spans="1:6" ht="15">
      <c r="A18" s="14" t="s">
        <v>4</v>
      </c>
      <c r="B18" s="14" t="s">
        <v>18</v>
      </c>
      <c r="C18" s="15"/>
      <c r="D18" s="15"/>
      <c r="E18" s="16"/>
      <c r="F18" s="16"/>
    </row>
    <row r="19" spans="1:6" ht="30">
      <c r="A19" s="17" t="s">
        <v>79</v>
      </c>
      <c r="B19" s="18" t="s">
        <v>69</v>
      </c>
      <c r="C19" s="8" t="s">
        <v>13</v>
      </c>
      <c r="D19" s="8" t="s">
        <v>12</v>
      </c>
      <c r="E19" s="9"/>
      <c r="F19" s="9"/>
    </row>
    <row r="20" spans="1:6" ht="30">
      <c r="A20" s="17" t="s">
        <v>80</v>
      </c>
      <c r="B20" s="18" t="s">
        <v>70</v>
      </c>
      <c r="C20" s="8" t="s">
        <v>13</v>
      </c>
      <c r="D20" s="8" t="s">
        <v>12</v>
      </c>
      <c r="E20" s="9"/>
      <c r="F20" s="9"/>
    </row>
    <row r="21" spans="1:6" ht="30">
      <c r="A21" s="17" t="s">
        <v>81</v>
      </c>
      <c r="B21" s="18" t="s">
        <v>71</v>
      </c>
      <c r="C21" s="8" t="s">
        <v>13</v>
      </c>
      <c r="D21" s="8" t="s">
        <v>12</v>
      </c>
      <c r="E21" s="9"/>
      <c r="F21" s="9"/>
    </row>
    <row r="22" spans="1:10" ht="15" customHeight="1">
      <c r="A22" s="66"/>
      <c r="B22" s="91" t="s">
        <v>91</v>
      </c>
      <c r="C22" s="91"/>
      <c r="D22" s="85"/>
      <c r="E22" s="2" t="s">
        <v>90</v>
      </c>
      <c r="H22" s="20"/>
      <c r="I22" s="20"/>
      <c r="J22" s="20"/>
    </row>
    <row r="23" spans="1:10" ht="15.75">
      <c r="A23" s="66"/>
      <c r="C23" s="3"/>
      <c r="D23" s="69"/>
      <c r="E23" s="67"/>
      <c r="F23" s="84"/>
      <c r="G23" s="84"/>
      <c r="H23" s="20"/>
      <c r="I23" s="20"/>
      <c r="J23" s="20"/>
    </row>
    <row r="24" spans="1:6" ht="15.75">
      <c r="A24" s="2"/>
      <c r="B24" s="2"/>
      <c r="C24" s="2"/>
      <c r="D24" s="2"/>
      <c r="E24" s="2"/>
      <c r="F24" s="2"/>
    </row>
  </sheetData>
  <sheetProtection/>
  <mergeCells count="4">
    <mergeCell ref="A1:F1"/>
    <mergeCell ref="D22:D23"/>
    <mergeCell ref="F23:G23"/>
    <mergeCell ref="B22:C22"/>
  </mergeCells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 Goba</dc:creator>
  <cp:keywords/>
  <dc:description/>
  <cp:lastModifiedBy>RitaLebedeva</cp:lastModifiedBy>
  <cp:lastPrinted>2012-02-27T08:31:49Z</cp:lastPrinted>
  <dcterms:created xsi:type="dcterms:W3CDTF">2011-10-04T12:00:54Z</dcterms:created>
  <dcterms:modified xsi:type="dcterms:W3CDTF">2012-02-27T08:32:13Z</dcterms:modified>
  <cp:category/>
  <cp:version/>
  <cp:contentType/>
  <cp:contentStatus/>
</cp:coreProperties>
</file>